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hcherbakova\Desktop\меню\"/>
    </mc:Choice>
  </mc:AlternateContent>
  <xr:revisionPtr revIDLastSave="0" documentId="8_{F4FAE453-A463-450D-84DB-D10C2AA19784}" xr6:coauthVersionLast="47" xr6:coauthVersionMax="47" xr10:uidLastSave="{00000000-0000-0000-0000-000000000000}"/>
  <bookViews>
    <workbookView xWindow="-120" yWindow="-120" windowWidth="19440" windowHeight="15000" tabRatio="20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B292" i="1" l="1"/>
  <c r="O306" i="1"/>
  <c r="N306" i="1"/>
  <c r="M306" i="1"/>
  <c r="L306" i="1"/>
  <c r="K306" i="1"/>
  <c r="J306" i="1"/>
  <c r="J307" i="1" s="1"/>
  <c r="I306" i="1"/>
  <c r="H306" i="1"/>
  <c r="G306" i="1"/>
  <c r="F306" i="1"/>
  <c r="E306" i="1"/>
  <c r="D306" i="1"/>
  <c r="D307" i="1" s="1"/>
  <c r="C306" i="1"/>
  <c r="B306" i="1"/>
  <c r="B301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O158" i="1"/>
  <c r="N158" i="1"/>
  <c r="M158" i="1"/>
  <c r="L158" i="1"/>
  <c r="K158" i="1"/>
  <c r="J158" i="1"/>
  <c r="J159" i="1" s="1"/>
  <c r="I158" i="1"/>
  <c r="H158" i="1"/>
  <c r="G158" i="1"/>
  <c r="F158" i="1"/>
  <c r="E158" i="1"/>
  <c r="D158" i="1"/>
  <c r="C158" i="1"/>
  <c r="B158" i="1"/>
  <c r="B153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C307" i="1" l="1"/>
  <c r="B307" i="1"/>
  <c r="L307" i="1"/>
  <c r="M307" i="1"/>
  <c r="K307" i="1"/>
  <c r="O307" i="1"/>
  <c r="I307" i="1"/>
  <c r="E307" i="1"/>
  <c r="N307" i="1"/>
  <c r="F307" i="1"/>
  <c r="G307" i="1"/>
  <c r="H307" i="1"/>
  <c r="C159" i="1"/>
  <c r="D159" i="1"/>
  <c r="B159" i="1"/>
  <c r="L159" i="1"/>
  <c r="K159" i="1"/>
  <c r="M159" i="1"/>
  <c r="F159" i="1"/>
  <c r="G159" i="1"/>
  <c r="H159" i="1"/>
  <c r="N159" i="1"/>
  <c r="E159" i="1"/>
  <c r="I159" i="1"/>
  <c r="O159" i="1"/>
  <c r="F282" i="1"/>
  <c r="B282" i="1"/>
  <c r="N277" i="1"/>
  <c r="F277" i="1"/>
  <c r="B277" i="1"/>
  <c r="D269" i="1"/>
  <c r="B269" i="1"/>
  <c r="I257" i="1"/>
  <c r="B257" i="1"/>
  <c r="I252" i="1"/>
  <c r="B252" i="1"/>
  <c r="K243" i="1"/>
  <c r="B243" i="1"/>
  <c r="I232" i="1"/>
  <c r="B232" i="1"/>
  <c r="D227" i="1"/>
  <c r="B227" i="1"/>
  <c r="I218" i="1"/>
  <c r="B218" i="1"/>
  <c r="I208" i="1"/>
  <c r="B208" i="1"/>
  <c r="I203" i="1"/>
  <c r="B203" i="1"/>
  <c r="I194" i="1"/>
  <c r="B194" i="1"/>
  <c r="J184" i="1"/>
  <c r="B184" i="1"/>
  <c r="O179" i="1"/>
  <c r="G179" i="1"/>
  <c r="B179" i="1"/>
  <c r="L169" i="1"/>
  <c r="D169" i="1"/>
  <c r="B169" i="1"/>
  <c r="G132" i="1"/>
  <c r="B132" i="1"/>
  <c r="B127" i="1"/>
  <c r="N119" i="1"/>
  <c r="I119" i="1"/>
  <c r="B119" i="1"/>
  <c r="G108" i="1"/>
  <c r="B108" i="1"/>
  <c r="N103" i="1"/>
  <c r="I103" i="1"/>
  <c r="B103" i="1"/>
  <c r="N95" i="1"/>
  <c r="G95" i="1"/>
  <c r="B95" i="1"/>
  <c r="I84" i="1"/>
  <c r="B84" i="1"/>
  <c r="O79" i="1"/>
  <c r="G79" i="1"/>
  <c r="B79" i="1"/>
  <c r="O71" i="1"/>
  <c r="M71" i="1"/>
  <c r="C71" i="1"/>
  <c r="J71" i="1"/>
  <c r="B71" i="1"/>
  <c r="J59" i="1"/>
  <c r="B59" i="1"/>
  <c r="M54" i="1"/>
  <c r="G54" i="1"/>
  <c r="B54" i="1"/>
  <c r="M44" i="1"/>
  <c r="H44" i="1"/>
  <c r="B44" i="1"/>
  <c r="N44" i="1"/>
  <c r="F44" i="1"/>
  <c r="F33" i="1"/>
  <c r="B33" i="1"/>
  <c r="O28" i="1"/>
  <c r="C28" i="1"/>
  <c r="B28" i="1"/>
  <c r="O18" i="1"/>
  <c r="C18" i="1"/>
  <c r="B18" i="1"/>
  <c r="C179" i="1"/>
  <c r="D179" i="1"/>
  <c r="E179" i="1"/>
  <c r="F179" i="1"/>
  <c r="H179" i="1"/>
  <c r="I179" i="1"/>
  <c r="J179" i="1"/>
  <c r="K179" i="1"/>
  <c r="L179" i="1"/>
  <c r="M179" i="1"/>
  <c r="N179" i="1"/>
  <c r="D18" i="1"/>
  <c r="E18" i="1"/>
  <c r="F18" i="1"/>
  <c r="G18" i="1"/>
  <c r="B233" i="1" l="1"/>
  <c r="B258" i="1"/>
  <c r="B209" i="1"/>
  <c r="B109" i="1"/>
  <c r="B60" i="1"/>
  <c r="B133" i="1"/>
  <c r="B34" i="1"/>
  <c r="B85" i="1"/>
  <c r="D282" i="1"/>
  <c r="E282" i="1"/>
  <c r="G282" i="1"/>
  <c r="H282" i="1"/>
  <c r="I282" i="1"/>
  <c r="J282" i="1"/>
  <c r="K282" i="1"/>
  <c r="L282" i="1"/>
  <c r="M282" i="1"/>
  <c r="N282" i="1"/>
  <c r="O282" i="1"/>
  <c r="C282" i="1"/>
  <c r="B283" i="1"/>
  <c r="D277" i="1"/>
  <c r="E277" i="1"/>
  <c r="G277" i="1"/>
  <c r="H277" i="1"/>
  <c r="I277" i="1"/>
  <c r="J277" i="1"/>
  <c r="K277" i="1"/>
  <c r="L277" i="1"/>
  <c r="M277" i="1"/>
  <c r="O277" i="1"/>
  <c r="C277" i="1"/>
  <c r="E269" i="1"/>
  <c r="F269" i="1"/>
  <c r="G269" i="1"/>
  <c r="H269" i="1"/>
  <c r="I269" i="1"/>
  <c r="J269" i="1"/>
  <c r="K269" i="1"/>
  <c r="L269" i="1"/>
  <c r="M269" i="1"/>
  <c r="N269" i="1"/>
  <c r="O269" i="1"/>
  <c r="C269" i="1"/>
  <c r="D257" i="1"/>
  <c r="E257" i="1"/>
  <c r="F257" i="1"/>
  <c r="G257" i="1"/>
  <c r="H257" i="1"/>
  <c r="J257" i="1"/>
  <c r="K257" i="1"/>
  <c r="L257" i="1"/>
  <c r="M257" i="1"/>
  <c r="N257" i="1"/>
  <c r="O257" i="1"/>
  <c r="C257" i="1"/>
  <c r="D252" i="1"/>
  <c r="E252" i="1"/>
  <c r="F252" i="1"/>
  <c r="G252" i="1"/>
  <c r="H252" i="1"/>
  <c r="J252" i="1"/>
  <c r="K252" i="1"/>
  <c r="L252" i="1"/>
  <c r="M252" i="1"/>
  <c r="N252" i="1"/>
  <c r="O252" i="1"/>
  <c r="C252" i="1"/>
  <c r="D243" i="1"/>
  <c r="E243" i="1"/>
  <c r="F243" i="1"/>
  <c r="G243" i="1"/>
  <c r="H243" i="1"/>
  <c r="I243" i="1"/>
  <c r="J243" i="1"/>
  <c r="L243" i="1"/>
  <c r="M243" i="1"/>
  <c r="N243" i="1"/>
  <c r="O243" i="1"/>
  <c r="C243" i="1"/>
  <c r="D232" i="1"/>
  <c r="E232" i="1"/>
  <c r="F232" i="1"/>
  <c r="G232" i="1"/>
  <c r="H232" i="1"/>
  <c r="J232" i="1"/>
  <c r="K232" i="1"/>
  <c r="L232" i="1"/>
  <c r="M232" i="1"/>
  <c r="N232" i="1"/>
  <c r="O232" i="1"/>
  <c r="C232" i="1"/>
  <c r="E227" i="1"/>
  <c r="F227" i="1"/>
  <c r="G227" i="1"/>
  <c r="H227" i="1"/>
  <c r="I227" i="1"/>
  <c r="J227" i="1"/>
  <c r="K227" i="1"/>
  <c r="L227" i="1"/>
  <c r="M227" i="1"/>
  <c r="N227" i="1"/>
  <c r="O227" i="1"/>
  <c r="C227" i="1"/>
  <c r="D218" i="1"/>
  <c r="E218" i="1"/>
  <c r="F218" i="1"/>
  <c r="G218" i="1"/>
  <c r="H218" i="1"/>
  <c r="J218" i="1"/>
  <c r="K218" i="1"/>
  <c r="L218" i="1"/>
  <c r="M218" i="1"/>
  <c r="N218" i="1"/>
  <c r="O218" i="1"/>
  <c r="C218" i="1"/>
  <c r="D208" i="1"/>
  <c r="E208" i="1"/>
  <c r="F208" i="1"/>
  <c r="G208" i="1"/>
  <c r="H208" i="1"/>
  <c r="J208" i="1"/>
  <c r="K208" i="1"/>
  <c r="L208" i="1"/>
  <c r="M208" i="1"/>
  <c r="N208" i="1"/>
  <c r="O208" i="1"/>
  <c r="C208" i="1"/>
  <c r="D203" i="1"/>
  <c r="E203" i="1"/>
  <c r="F203" i="1"/>
  <c r="G203" i="1"/>
  <c r="H203" i="1"/>
  <c r="J203" i="1"/>
  <c r="K203" i="1"/>
  <c r="L203" i="1"/>
  <c r="M203" i="1"/>
  <c r="N203" i="1"/>
  <c r="O203" i="1"/>
  <c r="C203" i="1"/>
  <c r="D194" i="1"/>
  <c r="E194" i="1"/>
  <c r="F194" i="1"/>
  <c r="G194" i="1"/>
  <c r="H194" i="1"/>
  <c r="J194" i="1"/>
  <c r="K194" i="1"/>
  <c r="L194" i="1"/>
  <c r="M194" i="1"/>
  <c r="N194" i="1"/>
  <c r="O194" i="1"/>
  <c r="C194" i="1"/>
  <c r="D184" i="1"/>
  <c r="E184" i="1"/>
  <c r="F184" i="1"/>
  <c r="G184" i="1"/>
  <c r="H184" i="1"/>
  <c r="I184" i="1"/>
  <c r="K184" i="1"/>
  <c r="L184" i="1"/>
  <c r="L185" i="1" s="1"/>
  <c r="M184" i="1"/>
  <c r="N184" i="1"/>
  <c r="O184" i="1"/>
  <c r="C184" i="1"/>
  <c r="E169" i="1"/>
  <c r="F169" i="1"/>
  <c r="G169" i="1"/>
  <c r="H169" i="1"/>
  <c r="I169" i="1"/>
  <c r="J169" i="1"/>
  <c r="J185" i="1" s="1"/>
  <c r="K169" i="1"/>
  <c r="M169" i="1"/>
  <c r="N169" i="1"/>
  <c r="O169" i="1"/>
  <c r="C169" i="1"/>
  <c r="D132" i="1"/>
  <c r="E132" i="1"/>
  <c r="F132" i="1"/>
  <c r="H132" i="1"/>
  <c r="I132" i="1"/>
  <c r="J132" i="1"/>
  <c r="K132" i="1"/>
  <c r="L132" i="1"/>
  <c r="M132" i="1"/>
  <c r="N132" i="1"/>
  <c r="O132" i="1"/>
  <c r="C132" i="1"/>
  <c r="D119" i="1"/>
  <c r="E119" i="1"/>
  <c r="F119" i="1"/>
  <c r="G119" i="1"/>
  <c r="H119" i="1"/>
  <c r="J119" i="1"/>
  <c r="K119" i="1"/>
  <c r="L119" i="1"/>
  <c r="M119" i="1"/>
  <c r="O119" i="1"/>
  <c r="C119" i="1"/>
  <c r="D108" i="1"/>
  <c r="E108" i="1"/>
  <c r="F108" i="1"/>
  <c r="H108" i="1"/>
  <c r="I108" i="1"/>
  <c r="J108" i="1"/>
  <c r="K108" i="1"/>
  <c r="L108" i="1"/>
  <c r="M108" i="1"/>
  <c r="N108" i="1"/>
  <c r="O108" i="1"/>
  <c r="C108" i="1"/>
  <c r="D103" i="1"/>
  <c r="E103" i="1"/>
  <c r="F103" i="1"/>
  <c r="G103" i="1"/>
  <c r="H103" i="1"/>
  <c r="J103" i="1"/>
  <c r="K103" i="1"/>
  <c r="L103" i="1"/>
  <c r="M103" i="1"/>
  <c r="O103" i="1"/>
  <c r="C103" i="1"/>
  <c r="D95" i="1"/>
  <c r="E95" i="1"/>
  <c r="F95" i="1"/>
  <c r="H95" i="1"/>
  <c r="I95" i="1"/>
  <c r="J95" i="1"/>
  <c r="K95" i="1"/>
  <c r="L95" i="1"/>
  <c r="M95" i="1"/>
  <c r="O95" i="1"/>
  <c r="C95" i="1"/>
  <c r="D84" i="1"/>
  <c r="E84" i="1"/>
  <c r="F84" i="1"/>
  <c r="G84" i="1"/>
  <c r="H84" i="1"/>
  <c r="J84" i="1"/>
  <c r="K84" i="1"/>
  <c r="L84" i="1"/>
  <c r="M84" i="1"/>
  <c r="N84" i="1"/>
  <c r="O84" i="1"/>
  <c r="C84" i="1"/>
  <c r="D79" i="1"/>
  <c r="E79" i="1"/>
  <c r="F79" i="1"/>
  <c r="H79" i="1"/>
  <c r="I79" i="1"/>
  <c r="J79" i="1"/>
  <c r="K79" i="1"/>
  <c r="L79" i="1"/>
  <c r="M79" i="1"/>
  <c r="N79" i="1"/>
  <c r="C79" i="1"/>
  <c r="D71" i="1"/>
  <c r="E71" i="1"/>
  <c r="F71" i="1"/>
  <c r="G71" i="1"/>
  <c r="H71" i="1"/>
  <c r="I71" i="1"/>
  <c r="K71" i="1"/>
  <c r="L71" i="1"/>
  <c r="N71" i="1"/>
  <c r="C59" i="1"/>
  <c r="D59" i="1"/>
  <c r="E59" i="1"/>
  <c r="F59" i="1"/>
  <c r="G59" i="1"/>
  <c r="H59" i="1"/>
  <c r="I59" i="1"/>
  <c r="K59" i="1"/>
  <c r="L59" i="1"/>
  <c r="M59" i="1"/>
  <c r="N59" i="1"/>
  <c r="O59" i="1"/>
  <c r="D54" i="1"/>
  <c r="E54" i="1"/>
  <c r="F54" i="1"/>
  <c r="H54" i="1"/>
  <c r="I54" i="1"/>
  <c r="J54" i="1"/>
  <c r="K54" i="1"/>
  <c r="L54" i="1"/>
  <c r="N54" i="1"/>
  <c r="O54" i="1"/>
  <c r="C54" i="1"/>
  <c r="D44" i="1"/>
  <c r="E44" i="1"/>
  <c r="G44" i="1"/>
  <c r="I44" i="1"/>
  <c r="J44" i="1"/>
  <c r="K44" i="1"/>
  <c r="L44" i="1"/>
  <c r="O44" i="1"/>
  <c r="C44" i="1"/>
  <c r="C33" i="1"/>
  <c r="D33" i="1"/>
  <c r="E33" i="1"/>
  <c r="G33" i="1"/>
  <c r="H33" i="1"/>
  <c r="I33" i="1"/>
  <c r="J33" i="1"/>
  <c r="K33" i="1"/>
  <c r="L33" i="1"/>
  <c r="M33" i="1"/>
  <c r="N33" i="1"/>
  <c r="O33" i="1"/>
  <c r="D28" i="1"/>
  <c r="E28" i="1"/>
  <c r="F28" i="1"/>
  <c r="G28" i="1"/>
  <c r="H28" i="1"/>
  <c r="I28" i="1"/>
  <c r="J28" i="1"/>
  <c r="K28" i="1"/>
  <c r="L28" i="1"/>
  <c r="M28" i="1"/>
  <c r="N28" i="1"/>
  <c r="H18" i="1"/>
  <c r="I18" i="1"/>
  <c r="J18" i="1"/>
  <c r="K18" i="1"/>
  <c r="L18" i="1"/>
  <c r="M18" i="1"/>
  <c r="N18" i="1"/>
  <c r="K185" i="1" l="1"/>
  <c r="O283" i="1"/>
  <c r="O258" i="1"/>
  <c r="G258" i="1"/>
  <c r="N258" i="1"/>
  <c r="M209" i="1"/>
  <c r="L209" i="1"/>
  <c r="M258" i="1"/>
  <c r="H60" i="1"/>
  <c r="K85" i="1"/>
  <c r="E85" i="1"/>
  <c r="M109" i="1"/>
  <c r="G109" i="1"/>
  <c r="I133" i="1"/>
  <c r="C85" i="1"/>
  <c r="J85" i="1"/>
  <c r="D85" i="1"/>
  <c r="H133" i="1"/>
  <c r="O85" i="1"/>
  <c r="E109" i="1"/>
  <c r="D109" i="1"/>
  <c r="E185" i="1"/>
  <c r="G85" i="1"/>
  <c r="H85" i="1"/>
  <c r="H34" i="1"/>
  <c r="L85" i="1"/>
  <c r="N283" i="1"/>
  <c r="K258" i="1"/>
  <c r="M283" i="1"/>
  <c r="L34" i="1"/>
  <c r="J258" i="1"/>
  <c r="I209" i="1"/>
  <c r="C109" i="1"/>
  <c r="H258" i="1"/>
  <c r="M34" i="1"/>
  <c r="C233" i="1"/>
  <c r="D233" i="1"/>
  <c r="D185" i="1"/>
  <c r="G133" i="1"/>
  <c r="B185" i="1"/>
  <c r="O233" i="1"/>
  <c r="I233" i="1"/>
  <c r="C185" i="1"/>
  <c r="N233" i="1"/>
  <c r="H233" i="1"/>
  <c r="D258" i="1"/>
  <c r="F283" i="1"/>
  <c r="E133" i="1"/>
  <c r="E283" i="1"/>
  <c r="K34" i="1"/>
  <c r="N133" i="1"/>
  <c r="D133" i="1"/>
  <c r="L133" i="1"/>
  <c r="K133" i="1"/>
  <c r="O60" i="1"/>
  <c r="D60" i="1"/>
  <c r="C60" i="1"/>
  <c r="G34" i="1"/>
  <c r="E34" i="1"/>
  <c r="D34" i="1"/>
  <c r="F34" i="1"/>
  <c r="M233" i="1"/>
  <c r="G233" i="1"/>
  <c r="L233" i="1"/>
  <c r="F233" i="1"/>
  <c r="I185" i="1"/>
  <c r="O209" i="1"/>
  <c r="E233" i="1"/>
  <c r="D283" i="1"/>
  <c r="L283" i="1"/>
  <c r="F133" i="1"/>
  <c r="N185" i="1"/>
  <c r="H185" i="1"/>
  <c r="N209" i="1"/>
  <c r="K283" i="1"/>
  <c r="M185" i="1"/>
  <c r="G185" i="1"/>
  <c r="E258" i="1"/>
  <c r="C283" i="1"/>
  <c r="J283" i="1"/>
  <c r="K109" i="1"/>
  <c r="F185" i="1"/>
  <c r="I109" i="1"/>
  <c r="N109" i="1"/>
  <c r="F109" i="1"/>
  <c r="N85" i="1"/>
  <c r="N60" i="1"/>
  <c r="G60" i="1"/>
  <c r="J109" i="1"/>
  <c r="H283" i="1"/>
  <c r="J60" i="1"/>
  <c r="L109" i="1"/>
  <c r="F60" i="1"/>
  <c r="E60" i="1"/>
  <c r="I60" i="1"/>
  <c r="M60" i="1"/>
  <c r="H209" i="1"/>
  <c r="F258" i="1"/>
  <c r="I85" i="1"/>
  <c r="G209" i="1"/>
  <c r="K233" i="1"/>
  <c r="G283" i="1"/>
  <c r="J133" i="1"/>
  <c r="F209" i="1"/>
  <c r="J233" i="1"/>
  <c r="I283" i="1"/>
  <c r="H109" i="1"/>
  <c r="C34" i="1"/>
  <c r="L60" i="1"/>
  <c r="M85" i="1"/>
  <c r="K209" i="1"/>
  <c r="E209" i="1"/>
  <c r="I258" i="1"/>
  <c r="O185" i="1"/>
  <c r="K60" i="1"/>
  <c r="F85" i="1"/>
  <c r="C133" i="1"/>
  <c r="C209" i="1"/>
  <c r="J209" i="1"/>
  <c r="D209" i="1"/>
  <c r="C258" i="1"/>
  <c r="J34" i="1"/>
  <c r="I34" i="1"/>
  <c r="O34" i="1"/>
  <c r="N34" i="1"/>
  <c r="M133" i="1"/>
  <c r="O133" i="1"/>
  <c r="O109" i="1"/>
  <c r="L258" i="1"/>
  <c r="C311" i="1" l="1"/>
  <c r="C312" i="1" s="1"/>
  <c r="F311" i="1"/>
  <c r="F312" i="1" s="1"/>
  <c r="D311" i="1"/>
  <c r="D312" i="1" s="1"/>
  <c r="L311" i="1"/>
  <c r="L312" i="1" s="1"/>
  <c r="G311" i="1"/>
  <c r="G312" i="1" s="1"/>
  <c r="J311" i="1"/>
  <c r="J312" i="1" s="1"/>
  <c r="M311" i="1"/>
  <c r="M312" i="1" s="1"/>
  <c r="N311" i="1"/>
  <c r="N312" i="1" s="1"/>
  <c r="K311" i="1"/>
  <c r="K312" i="1" s="1"/>
  <c r="H311" i="1"/>
  <c r="H312" i="1" s="1"/>
  <c r="B311" i="1"/>
  <c r="B312" i="1" s="1"/>
  <c r="I311" i="1"/>
  <c r="I312" i="1" s="1"/>
  <c r="E311" i="1"/>
  <c r="E312" i="1" s="1"/>
</calcChain>
</file>

<file path=xl/sharedStrings.xml><?xml version="1.0" encoding="utf-8"?>
<sst xmlns="http://schemas.openxmlformats.org/spreadsheetml/2006/main" count="619" uniqueCount="162">
  <si>
    <r>
      <rPr>
        <b/>
        <sz val="6"/>
        <rFont val="Arial"/>
      </rPr>
      <t>Пищевые вещества</t>
    </r>
  </si>
  <si>
    <r>
      <rPr>
        <sz val="6"/>
        <rFont val="Arial"/>
      </rPr>
      <t>Белки, г</t>
    </r>
  </si>
  <si>
    <r>
      <rPr>
        <b/>
        <sz val="6"/>
        <rFont val="Arial"/>
      </rPr>
      <t>Витамины</t>
    </r>
  </si>
  <si>
    <r>
      <rPr>
        <b/>
        <sz val="6"/>
        <rFont val="Arial"/>
      </rPr>
      <t>Минеральные вещества</t>
    </r>
  </si>
  <si>
    <r>
      <rPr>
        <b/>
        <sz val="6"/>
        <rFont val="Arial"/>
      </rPr>
      <t>Итого</t>
    </r>
  </si>
  <si>
    <r>
      <rPr>
        <sz val="6"/>
        <rFont val="Arial"/>
      </rPr>
      <t>Итого за весь период</t>
    </r>
  </si>
  <si>
    <r>
      <rPr>
        <sz val="6"/>
        <rFont val="Arial"/>
      </rPr>
      <t>Среднее значение за период</t>
    </r>
  </si>
  <si>
    <r>
      <rPr>
        <sz val="6"/>
        <rFont val="Arial"/>
      </rPr>
      <t>Жир ы, г</t>
    </r>
  </si>
  <si>
    <r>
      <rPr>
        <sz val="6"/>
        <rFont val="Arial"/>
      </rPr>
      <t>Углеводы , г</t>
    </r>
  </si>
  <si>
    <r>
      <rPr>
        <sz val="6"/>
        <rFont val="Arial"/>
      </rPr>
      <t>Энерге ти-ческая ценное ть, ккал</t>
    </r>
  </si>
  <si>
    <t>"Утверждаю"</t>
  </si>
  <si>
    <t>Каша гречневая рассыпчатая</t>
  </si>
  <si>
    <t>Итого за Завтрак</t>
  </si>
  <si>
    <t>Макароны отварные</t>
  </si>
  <si>
    <t>Хлеб ржаной</t>
  </si>
  <si>
    <t>Итого за Обед</t>
  </si>
  <si>
    <t>Сок в индивидуальной упаковке</t>
  </si>
  <si>
    <t>Итого за Полдник</t>
  </si>
  <si>
    <t>Итого за день</t>
  </si>
  <si>
    <t>Энергетическая ценность, ккал</t>
  </si>
  <si>
    <t>Белки, г</t>
  </si>
  <si>
    <t>Жиры, г</t>
  </si>
  <si>
    <t>Углеводы, г</t>
  </si>
  <si>
    <t>В1, мг</t>
  </si>
  <si>
    <t>А, мкг</t>
  </si>
  <si>
    <t>Картофельное пюре</t>
  </si>
  <si>
    <t>376</t>
  </si>
  <si>
    <t>Батон йодированный</t>
  </si>
  <si>
    <t>97</t>
  </si>
  <si>
    <t>343</t>
  </si>
  <si>
    <t>Шницель из свинины рубленый</t>
  </si>
  <si>
    <t>309</t>
  </si>
  <si>
    <t>290</t>
  </si>
  <si>
    <t>302</t>
  </si>
  <si>
    <t>82</t>
  </si>
  <si>
    <t>Рис отварной</t>
  </si>
  <si>
    <t>377</t>
  </si>
  <si>
    <t>Борщ из свежей капусты с картофелем</t>
  </si>
  <si>
    <r>
      <rPr>
        <b/>
        <sz val="10"/>
        <rFont val="Arial"/>
        <family val="2"/>
        <charset val="204"/>
      </rPr>
      <t>Прием пищи, наименование блюда</t>
    </r>
  </si>
  <si>
    <r>
      <rPr>
        <b/>
        <sz val="10"/>
        <rFont val="Arial"/>
        <family val="2"/>
        <charset val="204"/>
      </rPr>
      <t>Пищевые вещества</t>
    </r>
  </si>
  <si>
    <r>
      <rPr>
        <b/>
        <sz val="10"/>
        <rFont val="Arial"/>
        <family val="2"/>
        <charset val="204"/>
      </rPr>
      <t>Витамины</t>
    </r>
  </si>
  <si>
    <r>
      <rPr>
        <b/>
        <sz val="10"/>
        <rFont val="Arial"/>
        <family val="2"/>
        <charset val="204"/>
      </rPr>
      <t>Минеральные вещества</t>
    </r>
  </si>
  <si>
    <r>
      <rPr>
        <b/>
        <sz val="10"/>
        <rFont val="Arial"/>
        <family val="2"/>
        <charset val="204"/>
      </rPr>
      <t>№ рецеп туры</t>
    </r>
  </si>
  <si>
    <r>
      <rPr>
        <b/>
        <u/>
        <sz val="9"/>
        <rFont val="Arial"/>
        <family val="2"/>
        <charset val="204"/>
      </rPr>
      <t>1 день, 1 недели</t>
    </r>
  </si>
  <si>
    <r>
      <rPr>
        <b/>
        <u/>
        <sz val="8"/>
        <rFont val="Arial"/>
        <family val="2"/>
        <charset val="204"/>
      </rPr>
      <t>2 день, 1 недели</t>
    </r>
  </si>
  <si>
    <r>
      <rPr>
        <b/>
        <u/>
        <sz val="8"/>
        <rFont val="Arial"/>
        <family val="2"/>
        <charset val="204"/>
      </rPr>
      <t>3 день, 1 недели</t>
    </r>
  </si>
  <si>
    <r>
      <rPr>
        <b/>
        <u/>
        <sz val="8"/>
        <rFont val="Arial"/>
        <family val="2"/>
        <charset val="204"/>
      </rPr>
      <t>4 день, 1 недели</t>
    </r>
  </si>
  <si>
    <r>
      <rPr>
        <b/>
        <u/>
        <sz val="8"/>
        <rFont val="Arial"/>
        <family val="2"/>
        <charset val="204"/>
      </rPr>
      <t>5 день, 1 недели</t>
    </r>
  </si>
  <si>
    <r>
      <rPr>
        <b/>
        <u/>
        <sz val="8"/>
        <rFont val="Arial"/>
        <family val="2"/>
        <charset val="204"/>
      </rPr>
      <t>2 день, 2 недели</t>
    </r>
  </si>
  <si>
    <r>
      <rPr>
        <b/>
        <u/>
        <sz val="8"/>
        <rFont val="Arial"/>
        <family val="2"/>
        <charset val="204"/>
      </rPr>
      <t>3 день, 2 недели</t>
    </r>
  </si>
  <si>
    <r>
      <rPr>
        <b/>
        <u/>
        <sz val="8"/>
        <rFont val="Arial"/>
        <family val="2"/>
        <charset val="204"/>
      </rPr>
      <t>4 день, 2 недели</t>
    </r>
  </si>
  <si>
    <r>
      <rPr>
        <b/>
        <u/>
        <sz val="8"/>
        <rFont val="Arial"/>
        <family val="2"/>
        <charset val="204"/>
      </rPr>
      <t>5 день, 2 недели</t>
    </r>
  </si>
  <si>
    <t>Нормативная документация:</t>
  </si>
  <si>
    <t>СанПиН 2.3/2.4.3590-20 Санитарно-эпидемиологические требования к организации питания населения</t>
  </si>
  <si>
    <t>Сборник рецептур на продукцию для обучающихся во всех образовательных учреждениях "Дели плюс" под ред. Могильного МП.Тутельяна В.А. 2015 г.</t>
  </si>
  <si>
    <t>Сборник рецептур блюд и кулинарных изделий для предприятий общественного питания при общеобразовательных школах под ред.В.Т.Лапшиной 2004г.</t>
  </si>
  <si>
    <r>
      <rPr>
        <b/>
        <u/>
        <sz val="8"/>
        <rFont val="Arial"/>
        <family val="2"/>
        <charset val="204"/>
      </rPr>
      <t>1 день, 2 недели</t>
    </r>
  </si>
  <si>
    <t>"Согласовано"</t>
  </si>
  <si>
    <t>Директор МОУ СШ №</t>
  </si>
  <si>
    <t>"_________"______________20________ г.</t>
  </si>
  <si>
    <t>Директор ООО "ПРОМПИТ"</t>
  </si>
  <si>
    <t>_______________________________(_________________________________)</t>
  </si>
  <si>
    <t>________________________________________(О.И.СОЛНЫШКИНА)</t>
  </si>
  <si>
    <r>
      <rPr>
        <b/>
        <sz val="9"/>
        <rFont val="Arial"/>
        <family val="2"/>
        <charset val="204"/>
      </rPr>
      <t>ИТОГО ПО ОСНОВНОМУ МЕНЮ</t>
    </r>
  </si>
  <si>
    <t>Масса порции</t>
  </si>
  <si>
    <t>Оладьи</t>
  </si>
  <si>
    <t>Яблоко</t>
  </si>
  <si>
    <t>Чай с сахаром 200/15гр.</t>
  </si>
  <si>
    <t>Молоко сгущённое</t>
  </si>
  <si>
    <t>РР, мг</t>
  </si>
  <si>
    <t>С, мкг</t>
  </si>
  <si>
    <t>Е, мг</t>
  </si>
  <si>
    <t>Кальций, мг</t>
  </si>
  <si>
    <t>Фосфор, мг</t>
  </si>
  <si>
    <t>Магний, мг</t>
  </si>
  <si>
    <t>Железо, мг</t>
  </si>
  <si>
    <t>Зеленый горошек</t>
  </si>
  <si>
    <t>Птица тушенная в томатном соусе с овощами</t>
  </si>
  <si>
    <t>15</t>
  </si>
  <si>
    <t>Каша молочная Дружба</t>
  </si>
  <si>
    <t>Булочка домашняя</t>
  </si>
  <si>
    <t>Бутерброд с мясом копчено-запеченым</t>
  </si>
  <si>
    <t>Суп картофельный с яйцом, курой 200/10гр.</t>
  </si>
  <si>
    <t>Гуляш из свинины 45/45гр.</t>
  </si>
  <si>
    <t>Компот из сушеных яблок</t>
  </si>
  <si>
    <t>Груша</t>
  </si>
  <si>
    <t>Котлета "Морячок"</t>
  </si>
  <si>
    <t>Суп гороховый</t>
  </si>
  <si>
    <t>Плов с мясом</t>
  </si>
  <si>
    <t>Выпечное изделие(Слойка с конфитюром)</t>
  </si>
  <si>
    <t>Жаркое по-домашнему</t>
  </si>
  <si>
    <t>460</t>
  </si>
  <si>
    <t>Выпечное изделие(Ватрушка с творогом)</t>
  </si>
  <si>
    <t>Суп картофельный с рыбными консервами</t>
  </si>
  <si>
    <t>Паста болоньез</t>
  </si>
  <si>
    <t>Блинчики</t>
  </si>
  <si>
    <t>Икра кабачковая</t>
  </si>
  <si>
    <t>Наггетсы</t>
  </si>
  <si>
    <t>Рассольник Ленинградский</t>
  </si>
  <si>
    <t>Чай с лимоном,сахарным песком 200/15/5гр.</t>
  </si>
  <si>
    <t>Печенье "Мечта"</t>
  </si>
  <si>
    <t>Каша геркулесовая молочная</t>
  </si>
  <si>
    <t>Напиток из шиповника</t>
  </si>
  <si>
    <t>Выпечное изделие (Ватрушка с творогом)</t>
  </si>
  <si>
    <t>Обед</t>
  </si>
  <si>
    <r>
      <rPr>
        <b/>
        <sz val="10"/>
        <rFont val="Arial"/>
        <family val="2"/>
        <charset val="204"/>
      </rPr>
      <t>Завтрак</t>
    </r>
  </si>
  <si>
    <t>Полдник</t>
  </si>
  <si>
    <t>Овощи натуральные свежие(помидор)/Огурец соленый</t>
  </si>
  <si>
    <t>Овощи натуральные свежие(огурец)/Зеленый горошек</t>
  </si>
  <si>
    <t>Салат из белокачанной капусты с морковью и маслом/Салат из квашеной капусты</t>
  </si>
  <si>
    <t>Овощи натуральные свежие(огурец)/Огурец соленый</t>
  </si>
  <si>
    <t>Овощи натуральные свежие(помидор)/Икра кабачковая</t>
  </si>
  <si>
    <t>Салат из белокачанной капусты с огурцами"Ароматный"/Салат из квашенной капусты</t>
  </si>
  <si>
    <t>Фирменное</t>
  </si>
  <si>
    <t>Основное меню для учащихся общеобразовательных школ возрастной группы дети от 12 до 18 лет.</t>
  </si>
  <si>
    <t>6 день, 1 недели</t>
  </si>
  <si>
    <t>Запеканка из творога с рисом</t>
  </si>
  <si>
    <t>362</t>
  </si>
  <si>
    <t>Щи из свежей капусты с картофелем, сметаной 250/10гр.</t>
  </si>
  <si>
    <t>Медальон из курицы</t>
  </si>
  <si>
    <t>Компот из свежих плодов</t>
  </si>
  <si>
    <t>43</t>
  </si>
  <si>
    <t>128</t>
  </si>
  <si>
    <t>367</t>
  </si>
  <si>
    <t>508</t>
  </si>
  <si>
    <t>631</t>
  </si>
  <si>
    <t>6 день, 2 недели</t>
  </si>
  <si>
    <t>Тефтели Нежные с соусом 70/40гр.</t>
  </si>
  <si>
    <t>124</t>
  </si>
  <si>
    <t>Выпечное изделие(Пирожок с конфитюром)</t>
  </si>
  <si>
    <t>738</t>
  </si>
  <si>
    <t>Какао с молоком витаминизированный</t>
  </si>
  <si>
    <t>693</t>
  </si>
  <si>
    <t>769</t>
  </si>
  <si>
    <t>2</t>
  </si>
  <si>
    <t>Суп -лапша на курином бульоне с курицей</t>
  </si>
  <si>
    <t>Гуляш из свинины 50/50гр.</t>
  </si>
  <si>
    <t>148</t>
  </si>
  <si>
    <t>639</t>
  </si>
  <si>
    <t>Выпечное изделие(Пирожок с  яблоками)</t>
  </si>
  <si>
    <t>312</t>
  </si>
  <si>
    <t>139</t>
  </si>
  <si>
    <t>433</t>
  </si>
  <si>
    <t>741</t>
  </si>
  <si>
    <t>Омлет натуральный с маслом сливочным 165/5гр.</t>
  </si>
  <si>
    <t>Пирожок с конфитюром</t>
  </si>
  <si>
    <t>210</t>
  </si>
  <si>
    <t>Компот из сухофруктов</t>
  </si>
  <si>
    <t>65</t>
  </si>
  <si>
    <t>26</t>
  </si>
  <si>
    <t>Суп картофельный с горохом, курой 250/10гр.</t>
  </si>
  <si>
    <t>Соус</t>
  </si>
  <si>
    <t>Биточек мясной "Сочный"</t>
  </si>
  <si>
    <t>101</t>
  </si>
  <si>
    <t>528</t>
  </si>
  <si>
    <t>Выпечное изделие(Пирожок с капустой,яйцом)</t>
  </si>
  <si>
    <t>Пирожок с яблоком</t>
  </si>
  <si>
    <t>333</t>
  </si>
  <si>
    <t>Выпечное изделие (Булочка домашняя)</t>
  </si>
  <si>
    <t>Выпечное изделие (Пирожок с творогом)</t>
  </si>
  <si>
    <t>Рыба тушеная с овощами 50/50гр.</t>
  </si>
  <si>
    <t>Выпечное изделие(Пирожок с капустой)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</si>
</sst>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0.0"/>
    <numFmt numFmtId="168" formatCode="0.000"/>
  </numFmts>
  <fonts count="16" x14ac:knownFonts="1">
    <font>
      <sz val="10"/>
      <name val="Arial"/>
    </font>
    <font>
      <sz val="10"/>
      <name val="Arial"/>
    </font>
    <font>
      <sz val="6"/>
      <name val="Arial"/>
    </font>
    <font>
      <b/>
      <sz val="6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u/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164" fontId="0" fillId="0" borderId="15" xfId="1" applyFont="1" applyBorder="1" applyAlignment="1">
      <alignment horizontal="left" vertical="center"/>
    </xf>
    <xf numFmtId="164" fontId="0" fillId="0" borderId="12" xfId="1" applyFont="1" applyBorder="1" applyAlignment="1">
      <alignment horizontal="right" vertical="center"/>
    </xf>
    <xf numFmtId="164" fontId="0" fillId="0" borderId="0" xfId="1" applyFont="1"/>
    <xf numFmtId="164" fontId="0" fillId="0" borderId="21" xfId="1" applyFont="1" applyBorder="1" applyAlignment="1">
      <alignment horizontal="left" vertical="center" wrapText="1"/>
    </xf>
    <xf numFmtId="164" fontId="0" fillId="0" borderId="22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0" borderId="0" xfId="0" applyFont="1"/>
    <xf numFmtId="0" fontId="8" fillId="0" borderId="14" xfId="1" applyNumberFormat="1" applyFont="1" applyBorder="1" applyAlignment="1">
      <alignment horizontal="center" vertical="center"/>
    </xf>
    <xf numFmtId="167" fontId="8" fillId="0" borderId="17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15" fillId="0" borderId="23" xfId="0" applyFont="1" applyBorder="1" applyAlignment="1">
      <alignment wrapText="1"/>
    </xf>
    <xf numFmtId="166" fontId="10" fillId="0" borderId="23" xfId="1" applyNumberFormat="1" applyFont="1" applyBorder="1" applyAlignment="1">
      <alignment horizontal="center" vertical="top" wrapText="1"/>
    </xf>
    <xf numFmtId="168" fontId="15" fillId="0" borderId="23" xfId="0" applyNumberFormat="1" applyFont="1" applyBorder="1" applyAlignment="1">
      <alignment horizontal="right" vertical="top"/>
    </xf>
    <xf numFmtId="0" fontId="15" fillId="0" borderId="23" xfId="0" applyFont="1" applyBorder="1" applyAlignment="1">
      <alignment horizontal="right" vertical="top"/>
    </xf>
    <xf numFmtId="0" fontId="15" fillId="0" borderId="23" xfId="0" applyFont="1" applyBorder="1" applyAlignment="1">
      <alignment horizontal="left" vertical="top" wrapText="1"/>
    </xf>
    <xf numFmtId="164" fontId="14" fillId="0" borderId="23" xfId="1" applyFont="1" applyBorder="1" applyAlignment="1">
      <alignment horizontal="left" vertical="top" wrapText="1"/>
    </xf>
    <xf numFmtId="164" fontId="10" fillId="0" borderId="23" xfId="1" applyFont="1" applyBorder="1" applyAlignment="1">
      <alignment horizontal="left" wrapText="1"/>
    </xf>
    <xf numFmtId="0" fontId="10" fillId="0" borderId="23" xfId="1" applyNumberFormat="1" applyFont="1" applyBorder="1" applyAlignment="1">
      <alignment horizontal="center" vertical="top" wrapText="1"/>
    </xf>
    <xf numFmtId="165" fontId="14" fillId="0" borderId="23" xfId="1" applyNumberFormat="1" applyFont="1" applyBorder="1" applyAlignment="1">
      <alignment horizontal="center" wrapText="1"/>
    </xf>
    <xf numFmtId="164" fontId="10" fillId="0" borderId="23" xfId="1" applyFont="1" applyBorder="1" applyAlignment="1">
      <alignment vertical="top" wrapText="1"/>
    </xf>
    <xf numFmtId="166" fontId="10" fillId="0" borderId="23" xfId="1" applyNumberFormat="1" applyFont="1" applyBorder="1" applyAlignment="1">
      <alignment horizontal="center" vertical="top"/>
    </xf>
    <xf numFmtId="0" fontId="10" fillId="0" borderId="23" xfId="1" applyNumberFormat="1" applyFont="1" applyBorder="1" applyAlignment="1">
      <alignment horizontal="center" vertical="top"/>
    </xf>
    <xf numFmtId="165" fontId="10" fillId="0" borderId="23" xfId="1" applyNumberFormat="1" applyFont="1" applyBorder="1" applyAlignment="1">
      <alignment horizontal="left" vertical="top"/>
    </xf>
    <xf numFmtId="164" fontId="10" fillId="0" borderId="23" xfId="1" applyFont="1" applyBorder="1" applyAlignment="1">
      <alignment horizontal="left" vertical="top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66" fontId="10" fillId="0" borderId="23" xfId="1" applyNumberFormat="1" applyFont="1" applyBorder="1" applyAlignment="1">
      <alignment horizontal="center" vertical="center"/>
    </xf>
    <xf numFmtId="164" fontId="14" fillId="0" borderId="23" xfId="1" applyFont="1" applyBorder="1" applyAlignment="1">
      <alignment horizontal="center"/>
    </xf>
    <xf numFmtId="166" fontId="10" fillId="0" borderId="23" xfId="1" applyNumberFormat="1" applyFont="1" applyBorder="1" applyAlignment="1">
      <alignment horizontal="left" vertical="center"/>
    </xf>
    <xf numFmtId="164" fontId="14" fillId="0" borderId="23" xfId="1" applyFont="1" applyBorder="1" applyAlignment="1">
      <alignment horizontal="left" vertical="top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right" vertical="center" wrapText="1"/>
    </xf>
    <xf numFmtId="0" fontId="10" fillId="0" borderId="23" xfId="1" applyNumberFormat="1" applyFont="1" applyBorder="1" applyAlignment="1">
      <alignment horizontal="center" vertical="center"/>
    </xf>
    <xf numFmtId="164" fontId="10" fillId="0" borderId="23" xfId="1" applyFont="1" applyBorder="1" applyAlignment="1">
      <alignment horizontal="left" vertical="center" wrapText="1"/>
    </xf>
    <xf numFmtId="164" fontId="14" fillId="0" borderId="23" xfId="1" applyFont="1" applyBorder="1" applyAlignment="1">
      <alignment horizontal="center" vertical="top" wrapText="1"/>
    </xf>
    <xf numFmtId="0" fontId="10" fillId="0" borderId="23" xfId="1" applyNumberFormat="1" applyFont="1" applyBorder="1" applyAlignment="1">
      <alignment horizontal="center"/>
    </xf>
    <xf numFmtId="164" fontId="10" fillId="0" borderId="23" xfId="1" applyFont="1" applyBorder="1" applyAlignment="1">
      <alignment vertical="top"/>
    </xf>
    <xf numFmtId="164" fontId="10" fillId="0" borderId="23" xfId="1" applyFont="1" applyBorder="1" applyAlignment="1">
      <alignment horizontal="left" vertical="top" wrapText="1"/>
    </xf>
    <xf numFmtId="164" fontId="10" fillId="0" borderId="23" xfId="1" applyFont="1" applyBorder="1" applyAlignment="1">
      <alignment horizontal="left"/>
    </xf>
    <xf numFmtId="164" fontId="10" fillId="0" borderId="23" xfId="1" applyFont="1" applyBorder="1" applyAlignment="1"/>
    <xf numFmtId="164" fontId="14" fillId="0" borderId="23" xfId="1" applyFont="1" applyBorder="1" applyAlignment="1">
      <alignment horizontal="center" vertical="top"/>
    </xf>
    <xf numFmtId="164" fontId="10" fillId="0" borderId="23" xfId="1" applyFont="1" applyBorder="1" applyAlignment="1">
      <alignment horizontal="left" vertical="center"/>
    </xf>
    <xf numFmtId="168" fontId="10" fillId="0" borderId="23" xfId="1" applyNumberFormat="1" applyFont="1" applyBorder="1" applyAlignment="1">
      <alignment horizontal="center" vertical="top"/>
    </xf>
    <xf numFmtId="168" fontId="10" fillId="0" borderId="23" xfId="1" applyNumberFormat="1" applyFont="1" applyBorder="1" applyAlignment="1">
      <alignment horizontal="center" vertical="center"/>
    </xf>
    <xf numFmtId="166" fontId="10" fillId="0" borderId="23" xfId="1" applyNumberFormat="1" applyFont="1" applyBorder="1" applyAlignment="1">
      <alignment horizontal="center"/>
    </xf>
    <xf numFmtId="168" fontId="10" fillId="0" borderId="23" xfId="1" applyNumberFormat="1" applyFont="1" applyBorder="1" applyAlignment="1">
      <alignment horizontal="center"/>
    </xf>
    <xf numFmtId="0" fontId="6" fillId="0" borderId="16" xfId="0" applyFont="1" applyBorder="1" applyAlignment="1">
      <alignment horizontal="right" vertical="center" wrapText="1"/>
    </xf>
    <xf numFmtId="164" fontId="0" fillId="0" borderId="18" xfId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center" vertical="center"/>
    </xf>
    <xf numFmtId="167" fontId="8" fillId="0" borderId="18" xfId="1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right" vertical="center" wrapText="1"/>
    </xf>
    <xf numFmtId="166" fontId="14" fillId="0" borderId="23" xfId="1" applyNumberFormat="1" applyFont="1" applyBorder="1" applyAlignment="1">
      <alignment horizontal="center"/>
    </xf>
    <xf numFmtId="166" fontId="14" fillId="0" borderId="23" xfId="1" applyNumberFormat="1" applyFont="1" applyBorder="1" applyAlignment="1">
      <alignment horizontal="left" vertical="top"/>
    </xf>
    <xf numFmtId="0" fontId="10" fillId="0" borderId="23" xfId="1" applyNumberFormat="1" applyFont="1" applyBorder="1" applyAlignment="1">
      <alignment horizontal="left" vertical="top" indent="2"/>
    </xf>
    <xf numFmtId="168" fontId="0" fillId="0" borderId="23" xfId="0" applyNumberFormat="1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164" fontId="7" fillId="0" borderId="23" xfId="1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11" fillId="0" borderId="23" xfId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12" fillId="0" borderId="23" xfId="1" applyFont="1" applyBorder="1" applyAlignment="1">
      <alignment horizontal="center" vertical="top"/>
    </xf>
    <xf numFmtId="164" fontId="0" fillId="0" borderId="5" xfId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24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164" fontId="7" fillId="0" borderId="18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64" fontId="11" fillId="0" borderId="4" xfId="1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0"/>
  <sheetViews>
    <sheetView tabSelected="1" topLeftCell="A7" zoomScaleNormal="100" workbookViewId="0">
      <pane xSplit="1" ySplit="6" topLeftCell="B106" activePane="bottomRight" state="frozen"/>
      <selection activeCell="A7" sqref="A7"/>
      <selection pane="topRight" activeCell="B7" sqref="B7"/>
      <selection pane="bottomLeft" activeCell="A13" sqref="A13"/>
      <selection pane="bottomRight" activeCell="F129" sqref="F129:F131"/>
    </sheetView>
  </sheetViews>
  <sheetFormatPr defaultRowHeight="12.75" x14ac:dyDescent="0.2"/>
  <cols>
    <col min="1" max="1" width="56" customWidth="1"/>
    <col min="2" max="15" width="9.28515625" customWidth="1"/>
    <col min="16" max="16" width="9.85546875" customWidth="1"/>
  </cols>
  <sheetData>
    <row r="1" spans="1:16" x14ac:dyDescent="0.2">
      <c r="A1" s="89" t="s">
        <v>57</v>
      </c>
      <c r="B1" s="89"/>
      <c r="C1" s="89"/>
      <c r="O1" s="15" t="s">
        <v>10</v>
      </c>
    </row>
    <row r="3" spans="1:16" x14ac:dyDescent="0.2">
      <c r="A3" s="14" t="s">
        <v>58</v>
      </c>
      <c r="B3" s="10"/>
      <c r="C3" s="10"/>
      <c r="O3" s="13" t="s">
        <v>60</v>
      </c>
    </row>
    <row r="5" spans="1:16" x14ac:dyDescent="0.2">
      <c r="A5" s="13" t="s">
        <v>61</v>
      </c>
      <c r="B5" s="10"/>
      <c r="C5" s="10"/>
      <c r="D5" s="10"/>
      <c r="M5" s="99" t="s">
        <v>62</v>
      </c>
      <c r="N5" s="99"/>
      <c r="O5" s="99"/>
      <c r="P5" s="99"/>
    </row>
    <row r="7" spans="1:16" ht="28.5" customHeight="1" x14ac:dyDescent="0.2">
      <c r="A7" s="13" t="s">
        <v>59</v>
      </c>
      <c r="B7" s="10"/>
      <c r="C7" s="10"/>
      <c r="D7" s="10"/>
      <c r="L7" s="13" t="s">
        <v>59</v>
      </c>
    </row>
    <row r="8" spans="1:16" ht="15" x14ac:dyDescent="0.2">
      <c r="A8" s="101" t="s">
        <v>114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6" x14ac:dyDescent="0.2">
      <c r="A9" s="103" t="s">
        <v>43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6" ht="13.5" customHeight="1" x14ac:dyDescent="0.2">
      <c r="A10" s="71" t="s">
        <v>38</v>
      </c>
      <c r="B10" s="76" t="s">
        <v>64</v>
      </c>
      <c r="C10" s="71" t="s">
        <v>39</v>
      </c>
      <c r="D10" s="71"/>
      <c r="E10" s="71"/>
      <c r="F10" s="72" t="s">
        <v>19</v>
      </c>
      <c r="G10" s="71" t="s">
        <v>40</v>
      </c>
      <c r="H10" s="71"/>
      <c r="I10" s="71"/>
      <c r="J10" s="71"/>
      <c r="K10" s="71"/>
      <c r="L10" s="71" t="s">
        <v>41</v>
      </c>
      <c r="M10" s="71"/>
      <c r="N10" s="71"/>
      <c r="O10" s="71"/>
      <c r="P10" s="73" t="s">
        <v>42</v>
      </c>
    </row>
    <row r="11" spans="1:16" ht="25.5" x14ac:dyDescent="0.2">
      <c r="A11" s="71"/>
      <c r="B11" s="76"/>
      <c r="C11" s="60" t="s">
        <v>20</v>
      </c>
      <c r="D11" s="61" t="s">
        <v>21</v>
      </c>
      <c r="E11" s="62" t="s">
        <v>22</v>
      </c>
      <c r="F11" s="72"/>
      <c r="G11" s="60" t="s">
        <v>23</v>
      </c>
      <c r="H11" s="63" t="s">
        <v>69</v>
      </c>
      <c r="I11" s="60" t="s">
        <v>24</v>
      </c>
      <c r="J11" s="60" t="s">
        <v>70</v>
      </c>
      <c r="K11" s="60" t="s">
        <v>71</v>
      </c>
      <c r="L11" s="64" t="s">
        <v>72</v>
      </c>
      <c r="M11" s="64" t="s">
        <v>73</v>
      </c>
      <c r="N11" s="65" t="s">
        <v>74</v>
      </c>
      <c r="O11" s="65" t="s">
        <v>75</v>
      </c>
      <c r="P11" s="73"/>
    </row>
    <row r="12" spans="1:16" x14ac:dyDescent="0.2">
      <c r="A12" s="74" t="s">
        <v>105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s="6" customFormat="1" ht="24" customHeight="1" x14ac:dyDescent="0.2">
      <c r="A13" s="16" t="s">
        <v>65</v>
      </c>
      <c r="B13" s="17">
        <v>140</v>
      </c>
      <c r="C13" s="18">
        <v>10.36</v>
      </c>
      <c r="D13" s="18">
        <v>14.478</v>
      </c>
      <c r="E13" s="18">
        <v>34.32</v>
      </c>
      <c r="F13" s="18">
        <v>309.02199999999999</v>
      </c>
      <c r="G13" s="18">
        <v>17.36</v>
      </c>
      <c r="H13" s="19"/>
      <c r="I13" s="18">
        <v>98</v>
      </c>
      <c r="J13" s="18">
        <v>0.14000000000000001</v>
      </c>
      <c r="K13" s="18">
        <v>0.88</v>
      </c>
      <c r="L13" s="18">
        <v>72</v>
      </c>
      <c r="M13" s="18">
        <v>0.04</v>
      </c>
      <c r="N13" s="18">
        <v>16.8</v>
      </c>
      <c r="O13" s="18">
        <v>1.26</v>
      </c>
      <c r="P13" s="20">
        <v>733</v>
      </c>
    </row>
    <row r="14" spans="1:16" s="6" customFormat="1" ht="18" customHeight="1" x14ac:dyDescent="0.2">
      <c r="A14" s="16" t="s">
        <v>66</v>
      </c>
      <c r="B14" s="17">
        <v>130</v>
      </c>
      <c r="C14" s="18">
        <v>0.51</v>
      </c>
      <c r="D14" s="18">
        <v>5.0999999999999997E-2</v>
      </c>
      <c r="E14" s="18">
        <v>12.446</v>
      </c>
      <c r="F14" s="18">
        <v>52.280999999999999</v>
      </c>
      <c r="G14" s="18">
        <v>3.7999999999999999E-2</v>
      </c>
      <c r="H14" s="19"/>
      <c r="I14" s="18">
        <v>6.37</v>
      </c>
      <c r="J14" s="19"/>
      <c r="K14" s="19"/>
      <c r="L14" s="18">
        <v>20.384</v>
      </c>
      <c r="M14" s="18">
        <v>14.013999999999999</v>
      </c>
      <c r="N14" s="18">
        <v>11.465999999999999</v>
      </c>
      <c r="O14" s="18">
        <v>2.8029999999999999</v>
      </c>
      <c r="P14" s="20"/>
    </row>
    <row r="15" spans="1:16" s="6" customFormat="1" ht="18" customHeight="1" x14ac:dyDescent="0.2">
      <c r="A15" s="16" t="s">
        <v>67</v>
      </c>
      <c r="B15" s="17">
        <v>215</v>
      </c>
      <c r="C15" s="18">
        <v>0.2</v>
      </c>
      <c r="D15" s="18">
        <v>5.0999999999999997E-2</v>
      </c>
      <c r="E15" s="18">
        <v>15.039</v>
      </c>
      <c r="F15" s="18">
        <v>61.414999999999999</v>
      </c>
      <c r="G15" s="18">
        <v>1E-3</v>
      </c>
      <c r="H15" s="18">
        <v>0.113</v>
      </c>
      <c r="I15" s="18">
        <v>0.5</v>
      </c>
      <c r="J15" s="19"/>
      <c r="K15" s="19"/>
      <c r="L15" s="18">
        <v>5.4</v>
      </c>
      <c r="M15" s="18">
        <v>8.24</v>
      </c>
      <c r="N15" s="18">
        <v>4.4000000000000004</v>
      </c>
      <c r="O15" s="18">
        <v>0.86499999999999999</v>
      </c>
      <c r="P15" s="20" t="s">
        <v>26</v>
      </c>
    </row>
    <row r="16" spans="1:16" s="6" customFormat="1" ht="18" customHeight="1" x14ac:dyDescent="0.2">
      <c r="A16" s="16" t="s">
        <v>68</v>
      </c>
      <c r="B16" s="17">
        <v>30</v>
      </c>
      <c r="C16" s="18">
        <v>2.16</v>
      </c>
      <c r="D16" s="18">
        <v>2.5499999999999998</v>
      </c>
      <c r="E16" s="18">
        <v>16.649999999999999</v>
      </c>
      <c r="F16" s="18">
        <v>98.19</v>
      </c>
      <c r="G16" s="18">
        <v>1.7999999999999999E-2</v>
      </c>
      <c r="H16" s="18">
        <v>0.54</v>
      </c>
      <c r="I16" s="18">
        <v>14.1</v>
      </c>
      <c r="J16" s="19"/>
      <c r="K16" s="18">
        <v>0.06</v>
      </c>
      <c r="L16" s="18">
        <v>92.1</v>
      </c>
      <c r="M16" s="18">
        <v>65.7</v>
      </c>
      <c r="N16" s="18">
        <v>10.199999999999999</v>
      </c>
      <c r="O16" s="18">
        <v>0.06</v>
      </c>
      <c r="P16" s="20"/>
    </row>
    <row r="17" spans="1:16" s="6" customFormat="1" ht="18" customHeight="1" x14ac:dyDescent="0.2">
      <c r="A17" s="22"/>
      <c r="B17" s="1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x14ac:dyDescent="0.2">
      <c r="A18" s="25" t="s">
        <v>12</v>
      </c>
      <c r="B18" s="26">
        <f t="shared" ref="B18:O18" si="0">SUM(B13:B17)</f>
        <v>515</v>
      </c>
      <c r="C18" s="52">
        <f t="shared" si="0"/>
        <v>13.229999999999999</v>
      </c>
      <c r="D18" s="27">
        <f t="shared" si="0"/>
        <v>17.13</v>
      </c>
      <c r="E18" s="27">
        <f t="shared" si="0"/>
        <v>78.454999999999998</v>
      </c>
      <c r="F18" s="27">
        <f t="shared" si="0"/>
        <v>520.90800000000002</v>
      </c>
      <c r="G18" s="27">
        <f t="shared" si="0"/>
        <v>17.417000000000002</v>
      </c>
      <c r="H18" s="27">
        <f t="shared" si="0"/>
        <v>0.65300000000000002</v>
      </c>
      <c r="I18" s="27">
        <f t="shared" si="0"/>
        <v>118.97</v>
      </c>
      <c r="J18" s="27">
        <f t="shared" si="0"/>
        <v>0.14000000000000001</v>
      </c>
      <c r="K18" s="27">
        <f t="shared" si="0"/>
        <v>0.94</v>
      </c>
      <c r="L18" s="27">
        <f t="shared" si="0"/>
        <v>189.88400000000001</v>
      </c>
      <c r="M18" s="27">
        <f t="shared" si="0"/>
        <v>87.994</v>
      </c>
      <c r="N18" s="27">
        <f t="shared" si="0"/>
        <v>42.866</v>
      </c>
      <c r="O18" s="52">
        <f t="shared" si="0"/>
        <v>4.9879999999999995</v>
      </c>
      <c r="P18" s="28"/>
    </row>
    <row r="19" spans="1:16" x14ac:dyDescent="0.2">
      <c r="A19" s="75" t="s">
        <v>104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ht="19.5" customHeight="1" x14ac:dyDescent="0.2">
      <c r="A20" s="16" t="s">
        <v>76</v>
      </c>
      <c r="B20" s="32">
        <v>30</v>
      </c>
      <c r="C20" s="18">
        <v>0.93100000000000005</v>
      </c>
      <c r="D20" s="18">
        <v>0.06</v>
      </c>
      <c r="E20" s="18">
        <v>1.952</v>
      </c>
      <c r="F20" s="18">
        <v>12.071999999999999</v>
      </c>
      <c r="G20" s="18">
        <v>3.3000000000000002E-2</v>
      </c>
      <c r="H20" s="18">
        <v>0.39</v>
      </c>
      <c r="I20" s="18">
        <v>15.015000000000001</v>
      </c>
      <c r="J20" s="19"/>
      <c r="K20" s="18">
        <v>0.06</v>
      </c>
      <c r="L20" s="18">
        <v>6.0060000000000002</v>
      </c>
      <c r="M20" s="18">
        <v>18.619</v>
      </c>
      <c r="N20" s="18">
        <v>6.306</v>
      </c>
      <c r="O20" s="18">
        <v>0.21</v>
      </c>
      <c r="P20" s="20" t="s">
        <v>78</v>
      </c>
    </row>
    <row r="21" spans="1:16" x14ac:dyDescent="0.2">
      <c r="A21" s="16" t="s">
        <v>118</v>
      </c>
      <c r="B21" s="34">
        <v>260</v>
      </c>
      <c r="C21" s="18">
        <v>2.1059999999999999</v>
      </c>
      <c r="D21" s="18">
        <v>6.3810000000000002</v>
      </c>
      <c r="E21" s="18">
        <v>9.3819999999999997</v>
      </c>
      <c r="F21" s="18">
        <v>103.383</v>
      </c>
      <c r="G21" s="18">
        <v>6.6000000000000003E-2</v>
      </c>
      <c r="H21" s="18">
        <v>0.55100000000000005</v>
      </c>
      <c r="I21" s="18">
        <v>218.333</v>
      </c>
      <c r="J21" s="19"/>
      <c r="K21" s="18">
        <v>2.032</v>
      </c>
      <c r="L21" s="18">
        <v>43.701999999999998</v>
      </c>
      <c r="M21" s="18">
        <v>51.685000000000002</v>
      </c>
      <c r="N21" s="18">
        <v>38.53</v>
      </c>
      <c r="O21" s="18">
        <v>0.76600000000000001</v>
      </c>
      <c r="P21" s="20" t="s">
        <v>128</v>
      </c>
    </row>
    <row r="22" spans="1:16" x14ac:dyDescent="0.2">
      <c r="A22" s="16" t="s">
        <v>127</v>
      </c>
      <c r="B22" s="34">
        <v>110</v>
      </c>
      <c r="C22" s="18">
        <v>8.2170000000000005</v>
      </c>
      <c r="D22" s="18">
        <v>18.651</v>
      </c>
      <c r="E22" s="18">
        <v>9.2780000000000005</v>
      </c>
      <c r="F22" s="18">
        <v>237.83799999999999</v>
      </c>
      <c r="G22" s="18">
        <v>0.35099999999999998</v>
      </c>
      <c r="H22" s="18">
        <v>0.152</v>
      </c>
      <c r="I22" s="18">
        <v>60</v>
      </c>
      <c r="J22" s="19"/>
      <c r="K22" s="18">
        <v>1.835</v>
      </c>
      <c r="L22" s="18">
        <v>11.417999999999999</v>
      </c>
      <c r="M22" s="18">
        <v>87.76</v>
      </c>
      <c r="N22" s="18">
        <v>15.17</v>
      </c>
      <c r="O22" s="18">
        <v>0.91700000000000004</v>
      </c>
      <c r="P22" s="20" t="s">
        <v>113</v>
      </c>
    </row>
    <row r="23" spans="1:16" x14ac:dyDescent="0.2">
      <c r="A23" s="16" t="s">
        <v>35</v>
      </c>
      <c r="B23" s="32">
        <v>180</v>
      </c>
      <c r="C23" s="18">
        <v>4.6059999999999999</v>
      </c>
      <c r="D23" s="18">
        <v>6.89</v>
      </c>
      <c r="E23" s="18">
        <v>48.18</v>
      </c>
      <c r="F23" s="18">
        <v>273.154</v>
      </c>
      <c r="G23" s="18">
        <v>5.1999999999999998E-2</v>
      </c>
      <c r="H23" s="19"/>
      <c r="I23" s="18">
        <v>40.4</v>
      </c>
      <c r="J23" s="19"/>
      <c r="K23" s="18">
        <v>1.048</v>
      </c>
      <c r="L23" s="18">
        <v>5.2</v>
      </c>
      <c r="M23" s="18">
        <v>97.5</v>
      </c>
      <c r="N23" s="18">
        <v>32.5</v>
      </c>
      <c r="O23" s="18">
        <v>0.65</v>
      </c>
      <c r="P23" s="20" t="s">
        <v>33</v>
      </c>
    </row>
    <row r="24" spans="1:16" x14ac:dyDescent="0.2">
      <c r="A24" s="16" t="s">
        <v>99</v>
      </c>
      <c r="B24" s="32">
        <v>220</v>
      </c>
      <c r="C24" s="18">
        <v>0.245</v>
      </c>
      <c r="D24" s="18">
        <v>5.6000000000000001E-2</v>
      </c>
      <c r="E24" s="18">
        <v>15.189</v>
      </c>
      <c r="F24" s="18">
        <v>62.24</v>
      </c>
      <c r="G24" s="18">
        <v>3.0000000000000001E-3</v>
      </c>
      <c r="H24" s="18">
        <v>0.123</v>
      </c>
      <c r="I24" s="18">
        <v>0.6</v>
      </c>
      <c r="J24" s="18">
        <v>2</v>
      </c>
      <c r="K24" s="18">
        <v>0.01</v>
      </c>
      <c r="L24" s="18">
        <v>7.4</v>
      </c>
      <c r="M24" s="18">
        <v>9.34</v>
      </c>
      <c r="N24" s="18">
        <v>5</v>
      </c>
      <c r="O24" s="18">
        <v>0.89500000000000002</v>
      </c>
      <c r="P24" s="20" t="s">
        <v>36</v>
      </c>
    </row>
    <row r="25" spans="1:16" x14ac:dyDescent="0.2">
      <c r="A25" s="16" t="s">
        <v>14</v>
      </c>
      <c r="B25" s="32">
        <v>30</v>
      </c>
      <c r="C25" s="18">
        <v>1.98</v>
      </c>
      <c r="D25" s="19"/>
      <c r="E25" s="18">
        <v>10.02</v>
      </c>
      <c r="F25" s="18">
        <v>48</v>
      </c>
      <c r="G25" s="18">
        <v>0.06</v>
      </c>
      <c r="H25" s="18">
        <v>2.2949999999999999</v>
      </c>
      <c r="I25" s="18">
        <v>3</v>
      </c>
      <c r="J25" s="19"/>
      <c r="K25" s="18">
        <v>1.8</v>
      </c>
      <c r="L25" s="19"/>
      <c r="M25" s="19"/>
      <c r="N25" s="19"/>
      <c r="O25" s="18">
        <v>0.6</v>
      </c>
      <c r="P25" s="20"/>
    </row>
    <row r="26" spans="1:16" x14ac:dyDescent="0.2">
      <c r="A26" s="16" t="s">
        <v>27</v>
      </c>
      <c r="B26" s="32">
        <v>30</v>
      </c>
      <c r="C26" s="18">
        <v>2.25</v>
      </c>
      <c r="D26" s="18">
        <v>0.87</v>
      </c>
      <c r="E26" s="18">
        <v>15.42</v>
      </c>
      <c r="F26" s="18">
        <v>78.510000000000005</v>
      </c>
      <c r="G26" s="18">
        <v>3.3000000000000002E-2</v>
      </c>
      <c r="H26" s="18">
        <v>0.63</v>
      </c>
      <c r="I26" s="19"/>
      <c r="J26" s="19"/>
      <c r="K26" s="18">
        <v>0.51</v>
      </c>
      <c r="L26" s="18">
        <v>5.7</v>
      </c>
      <c r="M26" s="18">
        <v>19.5</v>
      </c>
      <c r="N26" s="18">
        <v>3.9</v>
      </c>
      <c r="O26" s="18">
        <v>0.36</v>
      </c>
      <c r="P26" s="20"/>
    </row>
    <row r="27" spans="1:16" x14ac:dyDescent="0.2">
      <c r="A27" s="22"/>
      <c r="B27" s="3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66"/>
    </row>
    <row r="28" spans="1:16" x14ac:dyDescent="0.2">
      <c r="A28" s="25" t="s">
        <v>15</v>
      </c>
      <c r="B28" s="32">
        <f>SUM(B20:B27)</f>
        <v>860</v>
      </c>
      <c r="C28" s="53">
        <f>SUM(C20:C27)</f>
        <v>20.335000000000001</v>
      </c>
      <c r="D28" s="42">
        <f t="shared" ref="D28:N28" si="1">SUM(D20:D27)</f>
        <v>32.907999999999994</v>
      </c>
      <c r="E28" s="42">
        <f t="shared" si="1"/>
        <v>109.42099999999999</v>
      </c>
      <c r="F28" s="42">
        <f t="shared" si="1"/>
        <v>815.197</v>
      </c>
      <c r="G28" s="42">
        <f t="shared" si="1"/>
        <v>0.59799999999999998</v>
      </c>
      <c r="H28" s="42">
        <f t="shared" si="1"/>
        <v>4.141</v>
      </c>
      <c r="I28" s="42">
        <f t="shared" si="1"/>
        <v>337.34800000000001</v>
      </c>
      <c r="J28" s="42">
        <f t="shared" si="1"/>
        <v>2</v>
      </c>
      <c r="K28" s="42">
        <f t="shared" si="1"/>
        <v>7.294999999999999</v>
      </c>
      <c r="L28" s="42">
        <f t="shared" si="1"/>
        <v>79.426000000000002</v>
      </c>
      <c r="M28" s="42">
        <f t="shared" si="1"/>
        <v>284.404</v>
      </c>
      <c r="N28" s="42">
        <f t="shared" si="1"/>
        <v>101.40600000000001</v>
      </c>
      <c r="O28" s="53">
        <f>SUM(O20:O27)</f>
        <v>4.3980000000000006</v>
      </c>
      <c r="P28" s="67"/>
    </row>
    <row r="29" spans="1:16" x14ac:dyDescent="0.2">
      <c r="A29" s="75" t="s">
        <v>106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 x14ac:dyDescent="0.2">
      <c r="A30" s="16" t="s">
        <v>129</v>
      </c>
      <c r="B30" s="32">
        <v>60</v>
      </c>
      <c r="C30" s="18">
        <v>3.8639999999999999</v>
      </c>
      <c r="D30" s="18">
        <v>3.4849999999999999</v>
      </c>
      <c r="E30" s="18">
        <v>25.850999999999999</v>
      </c>
      <c r="F30" s="18">
        <v>150.227</v>
      </c>
      <c r="G30" s="18">
        <v>6.0999999999999999E-2</v>
      </c>
      <c r="H30" s="18">
        <v>1.0840000000000001</v>
      </c>
      <c r="I30" s="18">
        <v>132.02000000000001</v>
      </c>
      <c r="J30" s="18">
        <v>1.25</v>
      </c>
      <c r="K30" s="18">
        <v>1.6779999999999999</v>
      </c>
      <c r="L30" s="18">
        <v>13.468</v>
      </c>
      <c r="M30" s="18">
        <v>39.456000000000003</v>
      </c>
      <c r="N30" s="18">
        <v>7.1219999999999999</v>
      </c>
      <c r="O30" s="18">
        <v>0.59699999999999998</v>
      </c>
      <c r="P30" s="20" t="s">
        <v>130</v>
      </c>
    </row>
    <row r="31" spans="1:16" x14ac:dyDescent="0.2">
      <c r="A31" s="16" t="s">
        <v>66</v>
      </c>
      <c r="B31" s="34">
        <v>130</v>
      </c>
      <c r="C31" s="18">
        <v>0.51</v>
      </c>
      <c r="D31" s="18">
        <v>5.0999999999999997E-2</v>
      </c>
      <c r="E31" s="18">
        <v>12.446</v>
      </c>
      <c r="F31" s="18">
        <v>52.280999999999999</v>
      </c>
      <c r="G31" s="18">
        <v>3.7999999999999999E-2</v>
      </c>
      <c r="H31" s="19"/>
      <c r="I31" s="18">
        <v>6.37</v>
      </c>
      <c r="J31" s="19"/>
      <c r="K31" s="19"/>
      <c r="L31" s="18">
        <v>20.384</v>
      </c>
      <c r="M31" s="18">
        <v>14.013999999999999</v>
      </c>
      <c r="N31" s="18">
        <v>11.465999999999999</v>
      </c>
      <c r="O31" s="18">
        <v>2.8029999999999999</v>
      </c>
      <c r="P31" s="20"/>
    </row>
    <row r="32" spans="1:16" x14ac:dyDescent="0.2">
      <c r="A32" s="16" t="s">
        <v>16</v>
      </c>
      <c r="B32" s="32">
        <v>200</v>
      </c>
      <c r="C32" s="18">
        <v>1</v>
      </c>
      <c r="D32" s="18">
        <v>0.2</v>
      </c>
      <c r="E32" s="18">
        <v>20.2</v>
      </c>
      <c r="F32" s="18">
        <v>86.6</v>
      </c>
      <c r="G32" s="18">
        <v>0.02</v>
      </c>
      <c r="H32" s="19"/>
      <c r="I32" s="19"/>
      <c r="J32" s="18">
        <v>4</v>
      </c>
      <c r="K32" s="19"/>
      <c r="L32" s="19"/>
      <c r="M32" s="19"/>
      <c r="N32" s="19"/>
      <c r="O32" s="19"/>
      <c r="P32" s="20"/>
    </row>
    <row r="33" spans="1:16" x14ac:dyDescent="0.2">
      <c r="A33" s="25" t="s">
        <v>17</v>
      </c>
      <c r="B33" s="32">
        <f>SUM(B30:B32)</f>
        <v>390</v>
      </c>
      <c r="C33" s="42">
        <f>SUM(C30:C32)</f>
        <v>5.3739999999999997</v>
      </c>
      <c r="D33" s="42">
        <f t="shared" ref="D33:O33" si="2">SUM(D30:D32)</f>
        <v>3.7360000000000002</v>
      </c>
      <c r="E33" s="42">
        <f t="shared" si="2"/>
        <v>58.497</v>
      </c>
      <c r="F33" s="42">
        <f>SUM(F30:F32)</f>
        <v>289.108</v>
      </c>
      <c r="G33" s="42">
        <f t="shared" si="2"/>
        <v>0.11900000000000001</v>
      </c>
      <c r="H33" s="42">
        <f t="shared" si="2"/>
        <v>1.0840000000000001</v>
      </c>
      <c r="I33" s="42">
        <f t="shared" si="2"/>
        <v>138.39000000000001</v>
      </c>
      <c r="J33" s="42">
        <f t="shared" si="2"/>
        <v>5.25</v>
      </c>
      <c r="K33" s="42">
        <f t="shared" si="2"/>
        <v>1.6779999999999999</v>
      </c>
      <c r="L33" s="42">
        <f t="shared" si="2"/>
        <v>33.852000000000004</v>
      </c>
      <c r="M33" s="42">
        <f t="shared" si="2"/>
        <v>53.47</v>
      </c>
      <c r="N33" s="42">
        <f t="shared" si="2"/>
        <v>18.588000000000001</v>
      </c>
      <c r="O33" s="42">
        <f t="shared" si="2"/>
        <v>3.4</v>
      </c>
      <c r="P33" s="67"/>
    </row>
    <row r="34" spans="1:16" x14ac:dyDescent="0.2">
      <c r="A34" s="25" t="s">
        <v>18</v>
      </c>
      <c r="B34" s="68">
        <f>B33+B28+B18</f>
        <v>1765</v>
      </c>
      <c r="C34" s="42">
        <f>C33+C28+C18</f>
        <v>38.939</v>
      </c>
      <c r="D34" s="42">
        <f t="shared" ref="D34:O34" si="3">D33+D28+D18</f>
        <v>53.773999999999987</v>
      </c>
      <c r="E34" s="42">
        <f t="shared" si="3"/>
        <v>246.37299999999999</v>
      </c>
      <c r="F34" s="42">
        <f t="shared" si="3"/>
        <v>1625.2130000000002</v>
      </c>
      <c r="G34" s="42">
        <f t="shared" si="3"/>
        <v>18.134</v>
      </c>
      <c r="H34" s="42">
        <f t="shared" si="3"/>
        <v>5.8780000000000001</v>
      </c>
      <c r="I34" s="42">
        <f t="shared" si="3"/>
        <v>594.70800000000008</v>
      </c>
      <c r="J34" s="42">
        <f t="shared" si="3"/>
        <v>7.39</v>
      </c>
      <c r="K34" s="42">
        <f t="shared" si="3"/>
        <v>9.9129999999999985</v>
      </c>
      <c r="L34" s="42">
        <f t="shared" si="3"/>
        <v>303.16200000000003</v>
      </c>
      <c r="M34" s="42">
        <f t="shared" si="3"/>
        <v>425.86800000000005</v>
      </c>
      <c r="N34" s="42">
        <f t="shared" si="3"/>
        <v>162.86000000000001</v>
      </c>
      <c r="O34" s="42">
        <f t="shared" si="3"/>
        <v>12.786</v>
      </c>
      <c r="P34" s="67"/>
    </row>
    <row r="35" spans="1:16" ht="13.5" thickBot="1" x14ac:dyDescent="0.25">
      <c r="A35" s="104" t="s">
        <v>44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1:16" ht="13.5" customHeight="1" thickBot="1" x14ac:dyDescent="0.25">
      <c r="A36" s="77" t="s">
        <v>38</v>
      </c>
      <c r="B36" s="86" t="s">
        <v>64</v>
      </c>
      <c r="C36" s="79" t="s">
        <v>39</v>
      </c>
      <c r="D36" s="80"/>
      <c r="E36" s="81"/>
      <c r="F36" s="82" t="s">
        <v>19</v>
      </c>
      <c r="G36" s="79" t="s">
        <v>40</v>
      </c>
      <c r="H36" s="80"/>
      <c r="I36" s="80"/>
      <c r="J36" s="80"/>
      <c r="K36" s="81"/>
      <c r="L36" s="79" t="s">
        <v>41</v>
      </c>
      <c r="M36" s="80"/>
      <c r="N36" s="80"/>
      <c r="O36" s="80"/>
      <c r="P36" s="84" t="s">
        <v>42</v>
      </c>
    </row>
    <row r="37" spans="1:16" ht="25.5" x14ac:dyDescent="0.2">
      <c r="A37" s="78"/>
      <c r="B37" s="87"/>
      <c r="C37" s="36" t="s">
        <v>20</v>
      </c>
      <c r="D37" s="37" t="s">
        <v>21</v>
      </c>
      <c r="E37" s="38" t="s">
        <v>22</v>
      </c>
      <c r="F37" s="83"/>
      <c r="G37" s="36" t="s">
        <v>23</v>
      </c>
      <c r="H37" s="39" t="s">
        <v>69</v>
      </c>
      <c r="I37" s="36" t="s">
        <v>24</v>
      </c>
      <c r="J37" s="36" t="s">
        <v>70</v>
      </c>
      <c r="K37" s="36" t="s">
        <v>71</v>
      </c>
      <c r="L37" s="40" t="s">
        <v>72</v>
      </c>
      <c r="M37" s="40" t="s">
        <v>73</v>
      </c>
      <c r="N37" s="41" t="s">
        <v>74</v>
      </c>
      <c r="O37" s="41" t="s">
        <v>75</v>
      </c>
      <c r="P37" s="85"/>
    </row>
    <row r="38" spans="1:16" x14ac:dyDescent="0.2">
      <c r="A38" s="74" t="s">
        <v>105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ht="16.5" customHeight="1" x14ac:dyDescent="0.2">
      <c r="A39" s="16" t="s">
        <v>79</v>
      </c>
      <c r="B39" s="32">
        <v>200</v>
      </c>
      <c r="C39" s="18">
        <v>6.8330000000000002</v>
      </c>
      <c r="D39" s="18">
        <v>8.5749999999999993</v>
      </c>
      <c r="E39" s="18">
        <v>41.070999999999998</v>
      </c>
      <c r="F39" s="18">
        <v>268.78800000000001</v>
      </c>
      <c r="G39" s="18">
        <v>0.153</v>
      </c>
      <c r="H39" s="18">
        <v>2.4900000000000002</v>
      </c>
      <c r="I39" s="18">
        <v>50.975999999999999</v>
      </c>
      <c r="J39" s="19"/>
      <c r="K39" s="18">
        <v>0.93799999999999994</v>
      </c>
      <c r="L39" s="18">
        <v>117.11199999999999</v>
      </c>
      <c r="M39" s="18">
        <v>167.559</v>
      </c>
      <c r="N39" s="18">
        <v>42.619</v>
      </c>
      <c r="O39" s="18">
        <v>0.95699999999999996</v>
      </c>
      <c r="P39" s="20" t="s">
        <v>132</v>
      </c>
    </row>
    <row r="40" spans="1:16" ht="12.75" customHeight="1" x14ac:dyDescent="0.2">
      <c r="A40" s="16" t="s">
        <v>80</v>
      </c>
      <c r="B40" s="32">
        <v>100</v>
      </c>
      <c r="C40" s="18">
        <v>9.0210000000000008</v>
      </c>
      <c r="D40" s="18">
        <v>9.4169999999999998</v>
      </c>
      <c r="E40" s="18">
        <v>57.433</v>
      </c>
      <c r="F40" s="18">
        <v>350.572</v>
      </c>
      <c r="G40" s="18">
        <v>0.14299999999999999</v>
      </c>
      <c r="H40" s="18">
        <v>2.758</v>
      </c>
      <c r="I40" s="18">
        <v>15.964</v>
      </c>
      <c r="J40" s="19"/>
      <c r="K40" s="18">
        <v>4.5469999999999997</v>
      </c>
      <c r="L40" s="18">
        <v>17.419</v>
      </c>
      <c r="M40" s="18">
        <v>84.438999999999993</v>
      </c>
      <c r="N40" s="18">
        <v>13.686</v>
      </c>
      <c r="O40" s="18">
        <v>1.1279999999999999</v>
      </c>
      <c r="P40" s="20" t="s">
        <v>133</v>
      </c>
    </row>
    <row r="41" spans="1:16" ht="13.5" customHeight="1" x14ac:dyDescent="0.2">
      <c r="A41" s="16" t="s">
        <v>131</v>
      </c>
      <c r="B41" s="32">
        <v>200</v>
      </c>
      <c r="C41" s="18">
        <v>3.7709999999999999</v>
      </c>
      <c r="D41" s="18">
        <v>3.6880000000000002</v>
      </c>
      <c r="E41" s="18">
        <v>19.914000000000001</v>
      </c>
      <c r="F41" s="18">
        <v>127.928</v>
      </c>
      <c r="G41" s="18">
        <v>4.2999999999999997E-2</v>
      </c>
      <c r="H41" s="18">
        <v>1.044</v>
      </c>
      <c r="I41" s="18">
        <v>21.35</v>
      </c>
      <c r="J41" s="19"/>
      <c r="K41" s="18">
        <v>1.2E-2</v>
      </c>
      <c r="L41" s="18">
        <v>121.37</v>
      </c>
      <c r="M41" s="18">
        <v>113.05</v>
      </c>
      <c r="N41" s="18">
        <v>30.51</v>
      </c>
      <c r="O41" s="18">
        <v>1.022</v>
      </c>
      <c r="P41" s="20" t="s">
        <v>132</v>
      </c>
    </row>
    <row r="42" spans="1:16" ht="13.5" customHeight="1" x14ac:dyDescent="0.2">
      <c r="A42" s="16" t="s">
        <v>81</v>
      </c>
      <c r="B42" s="32">
        <v>35</v>
      </c>
      <c r="C42" s="18">
        <v>3.1150000000000002</v>
      </c>
      <c r="D42" s="18">
        <v>9.0909999999999993</v>
      </c>
      <c r="E42" s="18">
        <v>10.28</v>
      </c>
      <c r="F42" s="18">
        <v>135.399</v>
      </c>
      <c r="G42" s="18">
        <v>7.1999999999999995E-2</v>
      </c>
      <c r="H42" s="18">
        <v>0.42</v>
      </c>
      <c r="I42" s="19"/>
      <c r="J42" s="19"/>
      <c r="K42" s="18">
        <v>0.34</v>
      </c>
      <c r="L42" s="18">
        <v>6.7069999999999999</v>
      </c>
      <c r="M42" s="18">
        <v>29.15</v>
      </c>
      <c r="N42" s="18">
        <v>4.7</v>
      </c>
      <c r="O42" s="18">
        <v>0.498</v>
      </c>
      <c r="P42" s="20" t="s">
        <v>134</v>
      </c>
    </row>
    <row r="43" spans="1:16" ht="14.25" customHeight="1" x14ac:dyDescent="0.2">
      <c r="A43" s="16"/>
      <c r="B43" s="34"/>
      <c r="C43" s="18"/>
      <c r="D43" s="18"/>
      <c r="E43" s="18"/>
      <c r="F43" s="18"/>
      <c r="G43" s="18"/>
      <c r="H43" s="18"/>
      <c r="I43" s="19"/>
      <c r="J43" s="19"/>
      <c r="K43" s="18"/>
      <c r="L43" s="18"/>
      <c r="M43" s="18"/>
      <c r="N43" s="18"/>
      <c r="O43" s="18"/>
      <c r="P43" s="20"/>
    </row>
    <row r="44" spans="1:16" ht="14.25" customHeight="1" x14ac:dyDescent="0.2">
      <c r="A44" s="25" t="s">
        <v>12</v>
      </c>
      <c r="B44" s="34">
        <f>SUM(B39:B43)</f>
        <v>535</v>
      </c>
      <c r="C44" s="42">
        <f>SUM(C39:C43)</f>
        <v>22.740000000000002</v>
      </c>
      <c r="D44" s="42">
        <f t="shared" ref="D44:O44" si="4">SUM(D39:D43)</f>
        <v>30.770999999999994</v>
      </c>
      <c r="E44" s="42">
        <f t="shared" si="4"/>
        <v>128.69799999999998</v>
      </c>
      <c r="F44" s="53">
        <f>SUM(F39:F43)</f>
        <v>882.68700000000001</v>
      </c>
      <c r="G44" s="42">
        <f t="shared" si="4"/>
        <v>0.41099999999999998</v>
      </c>
      <c r="H44" s="53">
        <f>SUM(H39:H43)</f>
        <v>6.7119999999999997</v>
      </c>
      <c r="I44" s="42">
        <f t="shared" si="4"/>
        <v>88.289999999999992</v>
      </c>
      <c r="J44" s="42">
        <f t="shared" si="4"/>
        <v>0</v>
      </c>
      <c r="K44" s="42">
        <f t="shared" si="4"/>
        <v>5.8369999999999989</v>
      </c>
      <c r="L44" s="42">
        <f t="shared" si="4"/>
        <v>262.608</v>
      </c>
      <c r="M44" s="53">
        <f>SUM(M39:M43)</f>
        <v>394.19799999999998</v>
      </c>
      <c r="N44" s="53">
        <f>SUM(N39:N43)</f>
        <v>91.515000000000001</v>
      </c>
      <c r="O44" s="42">
        <f t="shared" si="4"/>
        <v>3.6050000000000004</v>
      </c>
      <c r="P44" s="35"/>
    </row>
    <row r="45" spans="1:16" x14ac:dyDescent="0.2">
      <c r="A45" s="75" t="s">
        <v>104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1:16" ht="21" customHeight="1" x14ac:dyDescent="0.2">
      <c r="A46" s="16" t="s">
        <v>107</v>
      </c>
      <c r="B46" s="32">
        <v>35</v>
      </c>
      <c r="C46" s="18">
        <v>0.21</v>
      </c>
      <c r="D46" s="18">
        <v>7.0000000000000007E-2</v>
      </c>
      <c r="E46" s="18">
        <v>1.47</v>
      </c>
      <c r="F46" s="18">
        <v>7.3479999999999999</v>
      </c>
      <c r="G46" s="18">
        <v>2.1000000000000001E-2</v>
      </c>
      <c r="H46" s="18">
        <v>0.21</v>
      </c>
      <c r="I46" s="18">
        <v>69.98</v>
      </c>
      <c r="J46" s="19"/>
      <c r="K46" s="18">
        <v>0.14000000000000001</v>
      </c>
      <c r="L46" s="18">
        <v>4.899</v>
      </c>
      <c r="M46" s="18">
        <v>9.0969999999999995</v>
      </c>
      <c r="N46" s="18">
        <v>6.9980000000000002</v>
      </c>
      <c r="O46" s="18">
        <v>0.315</v>
      </c>
      <c r="P46" s="20" t="s">
        <v>134</v>
      </c>
    </row>
    <row r="47" spans="1:16" ht="12" customHeight="1" x14ac:dyDescent="0.2">
      <c r="A47" s="16" t="s">
        <v>135</v>
      </c>
      <c r="B47" s="32">
        <v>250</v>
      </c>
      <c r="C47" s="18">
        <v>4.149</v>
      </c>
      <c r="D47" s="18">
        <v>4.3239999999999998</v>
      </c>
      <c r="E47" s="18">
        <v>15.497</v>
      </c>
      <c r="F47" s="18">
        <v>117.498</v>
      </c>
      <c r="G47" s="18">
        <v>4.9000000000000002E-2</v>
      </c>
      <c r="H47" s="18">
        <v>0.57999999999999996</v>
      </c>
      <c r="I47" s="18">
        <v>230.221</v>
      </c>
      <c r="J47" s="18">
        <v>0.128</v>
      </c>
      <c r="K47" s="18">
        <v>1.0109999999999999</v>
      </c>
      <c r="L47" s="18">
        <v>8.984</v>
      </c>
      <c r="M47" s="18">
        <v>27.559000000000001</v>
      </c>
      <c r="N47" s="18">
        <v>8.1240000000000006</v>
      </c>
      <c r="O47" s="18">
        <v>0.45400000000000001</v>
      </c>
      <c r="P47" s="20" t="s">
        <v>137</v>
      </c>
    </row>
    <row r="48" spans="1:16" ht="12" customHeight="1" x14ac:dyDescent="0.2">
      <c r="A48" s="16" t="s">
        <v>136</v>
      </c>
      <c r="B48" s="32">
        <v>100</v>
      </c>
      <c r="C48" s="18">
        <v>11.629</v>
      </c>
      <c r="D48" s="18">
        <v>25.812999999999999</v>
      </c>
      <c r="E48" s="18">
        <v>4.5010000000000003</v>
      </c>
      <c r="F48" s="18">
        <v>296.83199999999999</v>
      </c>
      <c r="G48" s="18">
        <v>0.53500000000000003</v>
      </c>
      <c r="H48" s="18">
        <v>0.185</v>
      </c>
      <c r="I48" s="18">
        <v>7.5</v>
      </c>
      <c r="J48" s="19"/>
      <c r="K48" s="18">
        <v>1.875</v>
      </c>
      <c r="L48" s="18">
        <v>11.784000000000001</v>
      </c>
      <c r="M48" s="18">
        <v>121.852</v>
      </c>
      <c r="N48" s="18">
        <v>18.036000000000001</v>
      </c>
      <c r="O48" s="18">
        <v>0.22600000000000001</v>
      </c>
      <c r="P48" s="20" t="s">
        <v>123</v>
      </c>
    </row>
    <row r="49" spans="1:16" ht="12" customHeight="1" x14ac:dyDescent="0.2">
      <c r="A49" s="16" t="s">
        <v>11</v>
      </c>
      <c r="B49" s="32">
        <v>180</v>
      </c>
      <c r="C49" s="18">
        <v>10.502000000000001</v>
      </c>
      <c r="D49" s="18">
        <v>7.6529999999999996</v>
      </c>
      <c r="E49" s="18">
        <v>47.456000000000003</v>
      </c>
      <c r="F49" s="18">
        <v>300.709</v>
      </c>
      <c r="G49" s="18">
        <v>0.35699999999999998</v>
      </c>
      <c r="H49" s="18">
        <v>5.976</v>
      </c>
      <c r="I49" s="18">
        <v>33.475000000000001</v>
      </c>
      <c r="J49" s="19"/>
      <c r="K49" s="18">
        <v>1.4890000000000001</v>
      </c>
      <c r="L49" s="18">
        <v>16.600000000000001</v>
      </c>
      <c r="M49" s="18">
        <v>247.34</v>
      </c>
      <c r="N49" s="18">
        <v>166</v>
      </c>
      <c r="O49" s="18">
        <v>5.5609999999999999</v>
      </c>
      <c r="P49" s="20" t="s">
        <v>124</v>
      </c>
    </row>
    <row r="50" spans="1:16" ht="12" customHeight="1" x14ac:dyDescent="0.2">
      <c r="A50" s="16" t="s">
        <v>84</v>
      </c>
      <c r="B50" s="32">
        <v>200</v>
      </c>
      <c r="C50" s="18">
        <v>0.44</v>
      </c>
      <c r="D50" s="18">
        <v>0.02</v>
      </c>
      <c r="E50" s="18">
        <v>31.754000000000001</v>
      </c>
      <c r="F50" s="18">
        <v>128.95500000000001</v>
      </c>
      <c r="G50" s="18">
        <v>4.0000000000000001E-3</v>
      </c>
      <c r="H50" s="19"/>
      <c r="I50" s="18">
        <v>0.6</v>
      </c>
      <c r="J50" s="18">
        <v>0.4</v>
      </c>
      <c r="K50" s="19"/>
      <c r="L50" s="18">
        <v>0.6</v>
      </c>
      <c r="M50" s="18">
        <v>15.391999999999999</v>
      </c>
      <c r="N50" s="18">
        <v>5.9969999999999999</v>
      </c>
      <c r="O50" s="18">
        <v>1.2589999999999999</v>
      </c>
      <c r="P50" s="20" t="s">
        <v>138</v>
      </c>
    </row>
    <row r="51" spans="1:16" x14ac:dyDescent="0.2">
      <c r="A51" s="16" t="s">
        <v>14</v>
      </c>
      <c r="B51" s="32">
        <v>30</v>
      </c>
      <c r="C51" s="18">
        <v>1.98</v>
      </c>
      <c r="D51" s="19"/>
      <c r="E51" s="18">
        <v>10.02</v>
      </c>
      <c r="F51" s="18">
        <v>48</v>
      </c>
      <c r="G51" s="18">
        <v>0.06</v>
      </c>
      <c r="H51" s="18">
        <v>2.2949999999999999</v>
      </c>
      <c r="I51" s="18">
        <v>3</v>
      </c>
      <c r="J51" s="19"/>
      <c r="K51" s="18">
        <v>1.8</v>
      </c>
      <c r="L51" s="19"/>
      <c r="M51" s="19"/>
      <c r="N51" s="19"/>
      <c r="O51" s="18">
        <v>0.6</v>
      </c>
      <c r="P51" s="20"/>
    </row>
    <row r="52" spans="1:16" x14ac:dyDescent="0.2">
      <c r="A52" s="16" t="s">
        <v>27</v>
      </c>
      <c r="B52" s="32">
        <v>30</v>
      </c>
      <c r="C52" s="18">
        <v>2.25</v>
      </c>
      <c r="D52" s="18">
        <v>0.87</v>
      </c>
      <c r="E52" s="18">
        <v>15.42</v>
      </c>
      <c r="F52" s="18">
        <v>78.510000000000005</v>
      </c>
      <c r="G52" s="18">
        <v>3.3000000000000002E-2</v>
      </c>
      <c r="H52" s="18">
        <v>0.63</v>
      </c>
      <c r="I52" s="19"/>
      <c r="J52" s="19"/>
      <c r="K52" s="18">
        <v>0.51</v>
      </c>
      <c r="L52" s="18">
        <v>5.7</v>
      </c>
      <c r="M52" s="18">
        <v>19.5</v>
      </c>
      <c r="N52" s="18">
        <v>3.9</v>
      </c>
      <c r="O52" s="18">
        <v>0.36</v>
      </c>
      <c r="P52" s="20"/>
    </row>
    <row r="53" spans="1:16" x14ac:dyDescent="0.2">
      <c r="A53" s="43"/>
      <c r="B53" s="3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4"/>
    </row>
    <row r="54" spans="1:16" x14ac:dyDescent="0.2">
      <c r="A54" s="25" t="s">
        <v>15</v>
      </c>
      <c r="B54" s="32">
        <f>SUM(B46:B53)</f>
        <v>825</v>
      </c>
      <c r="C54" s="42">
        <f>SUM(C46:C53)</f>
        <v>31.160000000000004</v>
      </c>
      <c r="D54" s="42">
        <f t="shared" ref="D54:O54" si="5">SUM(D46:D53)</f>
        <v>38.75</v>
      </c>
      <c r="E54" s="42">
        <f t="shared" si="5"/>
        <v>126.11800000000001</v>
      </c>
      <c r="F54" s="42">
        <f t="shared" si="5"/>
        <v>977.85199999999998</v>
      </c>
      <c r="G54" s="53">
        <f>SUM(G46:G53)</f>
        <v>1.0589999999999999</v>
      </c>
      <c r="H54" s="42">
        <f t="shared" si="5"/>
        <v>9.8759999999999994</v>
      </c>
      <c r="I54" s="42">
        <f t="shared" si="5"/>
        <v>344.77600000000007</v>
      </c>
      <c r="J54" s="42">
        <f t="shared" si="5"/>
        <v>0.52800000000000002</v>
      </c>
      <c r="K54" s="42">
        <f t="shared" si="5"/>
        <v>6.8249999999999993</v>
      </c>
      <c r="L54" s="42">
        <f t="shared" si="5"/>
        <v>48.567000000000007</v>
      </c>
      <c r="M54" s="53">
        <f>SUM(M46:M53)</f>
        <v>440.74</v>
      </c>
      <c r="N54" s="42">
        <f t="shared" si="5"/>
        <v>209.05500000000004</v>
      </c>
      <c r="O54" s="42">
        <f t="shared" si="5"/>
        <v>8.7749999999999986</v>
      </c>
      <c r="P54" s="35"/>
    </row>
    <row r="55" spans="1:16" x14ac:dyDescent="0.2">
      <c r="A55" s="75" t="s">
        <v>106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1:16" ht="25.5" customHeight="1" x14ac:dyDescent="0.2">
      <c r="A56" s="16" t="s">
        <v>139</v>
      </c>
      <c r="B56" s="45">
        <v>60</v>
      </c>
      <c r="C56" s="18">
        <v>3.68</v>
      </c>
      <c r="D56" s="18">
        <v>3.6019999999999999</v>
      </c>
      <c r="E56" s="18">
        <v>30.209</v>
      </c>
      <c r="F56" s="18">
        <v>167.96799999999999</v>
      </c>
      <c r="G56" s="18">
        <v>6.5000000000000002E-2</v>
      </c>
      <c r="H56" s="18">
        <v>1.2010000000000001</v>
      </c>
      <c r="I56" s="18">
        <v>8.4710000000000001</v>
      </c>
      <c r="J56" s="18">
        <v>2.9009999999999998</v>
      </c>
      <c r="K56" s="18">
        <v>1.736</v>
      </c>
      <c r="L56" s="18">
        <v>11.759</v>
      </c>
      <c r="M56" s="18">
        <v>36.646999999999998</v>
      </c>
      <c r="N56" s="18">
        <v>7.9829999999999997</v>
      </c>
      <c r="O56" s="18">
        <v>1.1000000000000001</v>
      </c>
      <c r="P56" s="20" t="s">
        <v>130</v>
      </c>
    </row>
    <row r="57" spans="1:16" ht="12.75" customHeight="1" x14ac:dyDescent="0.2">
      <c r="A57" s="16" t="s">
        <v>85</v>
      </c>
      <c r="B57" s="45">
        <v>160</v>
      </c>
      <c r="C57" s="18">
        <v>0.627</v>
      </c>
      <c r="D57" s="18">
        <v>0.47</v>
      </c>
      <c r="E57" s="18">
        <v>16.170000000000002</v>
      </c>
      <c r="F57" s="18">
        <v>71.421999999999997</v>
      </c>
      <c r="G57" s="18">
        <v>3.1E-2</v>
      </c>
      <c r="H57" s="19"/>
      <c r="I57" s="18">
        <v>3.1360000000000001</v>
      </c>
      <c r="J57" s="19"/>
      <c r="K57" s="19"/>
      <c r="L57" s="18">
        <v>29.792000000000002</v>
      </c>
      <c r="M57" s="18">
        <v>25.088000000000001</v>
      </c>
      <c r="N57" s="18">
        <v>18.815999999999999</v>
      </c>
      <c r="O57" s="18">
        <v>3.6059999999999999</v>
      </c>
      <c r="P57" s="20"/>
    </row>
    <row r="58" spans="1:16" ht="14.25" customHeight="1" x14ac:dyDescent="0.2">
      <c r="A58" s="16" t="s">
        <v>16</v>
      </c>
      <c r="B58" s="45">
        <v>200</v>
      </c>
      <c r="C58" s="18">
        <v>1</v>
      </c>
      <c r="D58" s="18">
        <v>0.2</v>
      </c>
      <c r="E58" s="18">
        <v>20.2</v>
      </c>
      <c r="F58" s="18">
        <v>86.6</v>
      </c>
      <c r="G58" s="18">
        <v>0.02</v>
      </c>
      <c r="H58" s="19"/>
      <c r="I58" s="19"/>
      <c r="J58" s="18">
        <v>4</v>
      </c>
      <c r="K58" s="19"/>
      <c r="L58" s="19"/>
      <c r="M58" s="19"/>
      <c r="N58" s="19"/>
      <c r="O58" s="19"/>
      <c r="P58" s="20"/>
    </row>
    <row r="59" spans="1:16" ht="15" customHeight="1" x14ac:dyDescent="0.2">
      <c r="A59" s="25" t="s">
        <v>17</v>
      </c>
      <c r="B59" s="45">
        <f>SUM(B56:B58)</f>
        <v>420</v>
      </c>
      <c r="C59" s="45">
        <f>SUM(C56:C58)</f>
        <v>5.3070000000000004</v>
      </c>
      <c r="D59" s="45">
        <f t="shared" ref="D59:O59" si="6">SUM(D56:D58)</f>
        <v>4.2720000000000002</v>
      </c>
      <c r="E59" s="45">
        <f t="shared" si="6"/>
        <v>66.579000000000008</v>
      </c>
      <c r="F59" s="45">
        <f t="shared" si="6"/>
        <v>325.99</v>
      </c>
      <c r="G59" s="45">
        <f t="shared" si="6"/>
        <v>0.11600000000000001</v>
      </c>
      <c r="H59" s="45">
        <f t="shared" si="6"/>
        <v>1.2010000000000001</v>
      </c>
      <c r="I59" s="45">
        <f t="shared" si="6"/>
        <v>11.606999999999999</v>
      </c>
      <c r="J59" s="45">
        <f>SUM(J56:J58)</f>
        <v>6.9009999999999998</v>
      </c>
      <c r="K59" s="45">
        <f t="shared" si="6"/>
        <v>1.736</v>
      </c>
      <c r="L59" s="45">
        <f t="shared" si="6"/>
        <v>41.551000000000002</v>
      </c>
      <c r="M59" s="45">
        <f t="shared" si="6"/>
        <v>61.734999999999999</v>
      </c>
      <c r="N59" s="45">
        <f t="shared" si="6"/>
        <v>26.798999999999999</v>
      </c>
      <c r="O59" s="45">
        <f t="shared" si="6"/>
        <v>4.7059999999999995</v>
      </c>
      <c r="P59" s="35"/>
    </row>
    <row r="60" spans="1:16" ht="17.25" customHeight="1" x14ac:dyDescent="0.2">
      <c r="A60" s="25" t="s">
        <v>18</v>
      </c>
      <c r="B60" s="54">
        <f>B59+B54+B44</f>
        <v>1780</v>
      </c>
      <c r="C60" s="45">
        <f>C59+C54+C44</f>
        <v>59.207000000000008</v>
      </c>
      <c r="D60" s="45">
        <f t="shared" ref="D60:O60" si="7">D59+D54+D44</f>
        <v>73.792999999999992</v>
      </c>
      <c r="E60" s="45">
        <f t="shared" si="7"/>
        <v>321.39499999999998</v>
      </c>
      <c r="F60" s="45">
        <f t="shared" si="7"/>
        <v>2186.529</v>
      </c>
      <c r="G60" s="45">
        <f t="shared" si="7"/>
        <v>1.5860000000000001</v>
      </c>
      <c r="H60" s="55">
        <f>H59+H54+H44</f>
        <v>17.789000000000001</v>
      </c>
      <c r="I60" s="45">
        <f t="shared" si="7"/>
        <v>444.673</v>
      </c>
      <c r="J60" s="45">
        <f t="shared" si="7"/>
        <v>7.4290000000000003</v>
      </c>
      <c r="K60" s="45">
        <f t="shared" si="7"/>
        <v>14.398</v>
      </c>
      <c r="L60" s="45">
        <f t="shared" si="7"/>
        <v>352.726</v>
      </c>
      <c r="M60" s="45">
        <f t="shared" si="7"/>
        <v>896.673</v>
      </c>
      <c r="N60" s="45">
        <f t="shared" si="7"/>
        <v>327.36900000000003</v>
      </c>
      <c r="O60" s="45">
        <f t="shared" si="7"/>
        <v>17.085999999999999</v>
      </c>
      <c r="P60" s="29"/>
    </row>
    <row r="61" spans="1:16" x14ac:dyDescent="0.2">
      <c r="A61" s="88" t="s">
        <v>45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1:16" ht="13.5" customHeight="1" x14ac:dyDescent="0.2">
      <c r="A62" s="71" t="s">
        <v>38</v>
      </c>
      <c r="B62" s="76" t="s">
        <v>64</v>
      </c>
      <c r="C62" s="71" t="s">
        <v>39</v>
      </c>
      <c r="D62" s="71"/>
      <c r="E62" s="71"/>
      <c r="F62" s="72" t="s">
        <v>19</v>
      </c>
      <c r="G62" s="71" t="s">
        <v>40</v>
      </c>
      <c r="H62" s="71"/>
      <c r="I62" s="71"/>
      <c r="J62" s="71"/>
      <c r="K62" s="71"/>
      <c r="L62" s="71" t="s">
        <v>41</v>
      </c>
      <c r="M62" s="71"/>
      <c r="N62" s="71"/>
      <c r="O62" s="71"/>
      <c r="P62" s="73" t="s">
        <v>42</v>
      </c>
    </row>
    <row r="63" spans="1:16" ht="25.5" x14ac:dyDescent="0.2">
      <c r="A63" s="71"/>
      <c r="B63" s="76"/>
      <c r="C63" s="60" t="s">
        <v>20</v>
      </c>
      <c r="D63" s="61" t="s">
        <v>21</v>
      </c>
      <c r="E63" s="62" t="s">
        <v>22</v>
      </c>
      <c r="F63" s="72"/>
      <c r="G63" s="60" t="s">
        <v>23</v>
      </c>
      <c r="H63" s="63" t="s">
        <v>69</v>
      </c>
      <c r="I63" s="60" t="s">
        <v>24</v>
      </c>
      <c r="J63" s="60" t="s">
        <v>70</v>
      </c>
      <c r="K63" s="60" t="s">
        <v>71</v>
      </c>
      <c r="L63" s="64" t="s">
        <v>72</v>
      </c>
      <c r="M63" s="64" t="s">
        <v>73</v>
      </c>
      <c r="N63" s="65" t="s">
        <v>74</v>
      </c>
      <c r="O63" s="65" t="s">
        <v>75</v>
      </c>
      <c r="P63" s="73"/>
    </row>
    <row r="64" spans="1:16" x14ac:dyDescent="0.2">
      <c r="A64" s="74" t="s">
        <v>105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1:16" ht="13.5" customHeight="1" x14ac:dyDescent="0.2">
      <c r="A65" s="16" t="s">
        <v>108</v>
      </c>
      <c r="B65" s="45">
        <v>30</v>
      </c>
      <c r="C65" s="18">
        <v>0.20799999999999999</v>
      </c>
      <c r="D65" s="18">
        <v>0.03</v>
      </c>
      <c r="E65" s="18">
        <v>0.56399999999999995</v>
      </c>
      <c r="F65" s="18">
        <v>3.3540000000000001</v>
      </c>
      <c r="G65" s="18">
        <v>8.9999999999999993E-3</v>
      </c>
      <c r="H65" s="18">
        <v>8.8999999999999996E-2</v>
      </c>
      <c r="I65" s="18">
        <v>0.89</v>
      </c>
      <c r="J65" s="19"/>
      <c r="K65" s="18">
        <v>0.03</v>
      </c>
      <c r="L65" s="18">
        <v>5.0460000000000003</v>
      </c>
      <c r="M65" s="18">
        <v>8.9039999999999999</v>
      </c>
      <c r="N65" s="18">
        <v>4.1550000000000002</v>
      </c>
      <c r="O65" s="18">
        <v>0.14799999999999999</v>
      </c>
      <c r="P65" s="20">
        <v>2</v>
      </c>
    </row>
    <row r="66" spans="1:16" ht="14.25" customHeight="1" x14ac:dyDescent="0.2">
      <c r="A66" s="16" t="s">
        <v>86</v>
      </c>
      <c r="B66" s="45">
        <v>90</v>
      </c>
      <c r="C66" s="18">
        <v>0.20799999999999999</v>
      </c>
      <c r="D66" s="18">
        <v>0.03</v>
      </c>
      <c r="E66" s="18">
        <v>0.56399999999999995</v>
      </c>
      <c r="F66" s="18">
        <v>3.3540000000000001</v>
      </c>
      <c r="G66" s="18">
        <v>8.9999999999999993E-3</v>
      </c>
      <c r="H66" s="18">
        <v>8.8999999999999996E-2</v>
      </c>
      <c r="I66" s="18">
        <v>0.89</v>
      </c>
      <c r="J66" s="19"/>
      <c r="K66" s="18">
        <v>0.03</v>
      </c>
      <c r="L66" s="18">
        <v>5.0460000000000003</v>
      </c>
      <c r="M66" s="18">
        <v>8.9039999999999999</v>
      </c>
      <c r="N66" s="18">
        <v>4.1550000000000002</v>
      </c>
      <c r="O66" s="18">
        <v>0.14799999999999999</v>
      </c>
      <c r="P66" s="20" t="s">
        <v>134</v>
      </c>
    </row>
    <row r="67" spans="1:16" ht="14.25" customHeight="1" x14ac:dyDescent="0.2">
      <c r="A67" s="16" t="s">
        <v>25</v>
      </c>
      <c r="B67" s="45">
        <v>180</v>
      </c>
      <c r="C67" s="18">
        <v>9.8800000000000008</v>
      </c>
      <c r="D67" s="18">
        <v>4.298</v>
      </c>
      <c r="E67" s="18">
        <v>9.17</v>
      </c>
      <c r="F67" s="18">
        <v>114.88200000000001</v>
      </c>
      <c r="G67" s="18">
        <v>0.09</v>
      </c>
      <c r="H67" s="19"/>
      <c r="I67" s="18">
        <v>113.19</v>
      </c>
      <c r="J67" s="18">
        <v>2.58</v>
      </c>
      <c r="K67" s="18">
        <v>0.88</v>
      </c>
      <c r="L67" s="18">
        <v>27.67</v>
      </c>
      <c r="M67" s="18">
        <v>143.84</v>
      </c>
      <c r="N67" s="18">
        <v>32.65</v>
      </c>
      <c r="O67" s="19"/>
      <c r="P67" s="20" t="s">
        <v>113</v>
      </c>
    </row>
    <row r="68" spans="1:16" ht="14.25" customHeight="1" x14ac:dyDescent="0.2">
      <c r="A68" s="16" t="s">
        <v>99</v>
      </c>
      <c r="B68" s="45">
        <v>220</v>
      </c>
      <c r="C68" s="18">
        <v>3.9079999999999999</v>
      </c>
      <c r="D68" s="18">
        <v>6.4729999999999999</v>
      </c>
      <c r="E68" s="18">
        <v>26.436</v>
      </c>
      <c r="F68" s="18">
        <v>179.631</v>
      </c>
      <c r="G68" s="18">
        <v>0.19600000000000001</v>
      </c>
      <c r="H68" s="18">
        <v>0.216</v>
      </c>
      <c r="I68" s="18">
        <v>42.884</v>
      </c>
      <c r="J68" s="19"/>
      <c r="K68" s="18">
        <v>0.83799999999999997</v>
      </c>
      <c r="L68" s="18">
        <v>47.823999999999998</v>
      </c>
      <c r="M68" s="18">
        <v>113.63800000000001</v>
      </c>
      <c r="N68" s="18">
        <v>39.203000000000003</v>
      </c>
      <c r="O68" s="18">
        <v>1.413</v>
      </c>
      <c r="P68" s="20" t="s">
        <v>140</v>
      </c>
    </row>
    <row r="69" spans="1:16" ht="14.25" customHeight="1" x14ac:dyDescent="0.2">
      <c r="A69" s="16" t="s">
        <v>27</v>
      </c>
      <c r="B69" s="45">
        <v>40</v>
      </c>
      <c r="C69" s="18">
        <v>0.245</v>
      </c>
      <c r="D69" s="18">
        <v>5.6000000000000001E-2</v>
      </c>
      <c r="E69" s="18">
        <v>15.189</v>
      </c>
      <c r="F69" s="18">
        <v>62.24</v>
      </c>
      <c r="G69" s="18">
        <v>3.0000000000000001E-3</v>
      </c>
      <c r="H69" s="18">
        <v>0.123</v>
      </c>
      <c r="I69" s="18">
        <v>0.6</v>
      </c>
      <c r="J69" s="18">
        <v>2</v>
      </c>
      <c r="K69" s="18">
        <v>0.01</v>
      </c>
      <c r="L69" s="18">
        <v>7.4</v>
      </c>
      <c r="M69" s="18">
        <v>9.34</v>
      </c>
      <c r="N69" s="18">
        <v>5</v>
      </c>
      <c r="O69" s="18">
        <v>0.89500000000000002</v>
      </c>
      <c r="P69" s="20" t="s">
        <v>36</v>
      </c>
    </row>
    <row r="70" spans="1:16" ht="16.5" customHeight="1" x14ac:dyDescent="0.2">
      <c r="A70" s="16"/>
      <c r="B70" s="45"/>
      <c r="C70" s="18">
        <v>3</v>
      </c>
      <c r="D70" s="18">
        <v>1.1599999999999999</v>
      </c>
      <c r="E70" s="18">
        <v>20.56</v>
      </c>
      <c r="F70" s="18">
        <v>104.68</v>
      </c>
      <c r="G70" s="18">
        <v>4.3999999999999997E-2</v>
      </c>
      <c r="H70" s="18">
        <v>0.84</v>
      </c>
      <c r="I70" s="19"/>
      <c r="J70" s="19"/>
      <c r="K70" s="18">
        <v>0.68</v>
      </c>
      <c r="L70" s="18">
        <v>7.6</v>
      </c>
      <c r="M70" s="18">
        <v>26</v>
      </c>
      <c r="N70" s="18">
        <v>5.2</v>
      </c>
      <c r="O70" s="18">
        <v>0.48</v>
      </c>
      <c r="P70" s="20"/>
    </row>
    <row r="71" spans="1:16" ht="20.25" customHeight="1" x14ac:dyDescent="0.2">
      <c r="A71" s="25" t="s">
        <v>12</v>
      </c>
      <c r="B71" s="45">
        <f t="shared" ref="B71:O71" si="8">SUM(B65:B70)</f>
        <v>560</v>
      </c>
      <c r="C71" s="55">
        <f t="shared" si="8"/>
        <v>17.448999999999998</v>
      </c>
      <c r="D71" s="45">
        <f t="shared" si="8"/>
        <v>12.046999999999999</v>
      </c>
      <c r="E71" s="45">
        <f t="shared" si="8"/>
        <v>72.483000000000004</v>
      </c>
      <c r="F71" s="45">
        <f t="shared" si="8"/>
        <v>468.14100000000002</v>
      </c>
      <c r="G71" s="45">
        <f t="shared" si="8"/>
        <v>0.35099999999999998</v>
      </c>
      <c r="H71" s="45">
        <f t="shared" si="8"/>
        <v>1.357</v>
      </c>
      <c r="I71" s="45">
        <f t="shared" si="8"/>
        <v>158.45399999999998</v>
      </c>
      <c r="J71" s="45">
        <f t="shared" si="8"/>
        <v>4.58</v>
      </c>
      <c r="K71" s="45">
        <f t="shared" si="8"/>
        <v>2.468</v>
      </c>
      <c r="L71" s="45">
        <f t="shared" si="8"/>
        <v>100.586</v>
      </c>
      <c r="M71" s="55">
        <f t="shared" si="8"/>
        <v>310.62599999999998</v>
      </c>
      <c r="N71" s="45">
        <f t="shared" si="8"/>
        <v>90.363000000000014</v>
      </c>
      <c r="O71" s="55">
        <f t="shared" si="8"/>
        <v>3.0840000000000001</v>
      </c>
      <c r="P71" s="29"/>
    </row>
    <row r="72" spans="1:16" x14ac:dyDescent="0.2">
      <c r="A72" s="75" t="s">
        <v>104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1:16" ht="24.75" customHeight="1" x14ac:dyDescent="0.2">
      <c r="A73" s="16" t="s">
        <v>109</v>
      </c>
      <c r="B73" s="42">
        <v>60</v>
      </c>
      <c r="C73" s="18">
        <v>0.93100000000000005</v>
      </c>
      <c r="D73" s="18">
        <v>3.05</v>
      </c>
      <c r="E73" s="18">
        <v>5.6360000000000001</v>
      </c>
      <c r="F73" s="18">
        <v>53.722000000000001</v>
      </c>
      <c r="G73" s="18">
        <v>1.7999999999999999E-2</v>
      </c>
      <c r="H73" s="18">
        <v>0.42699999999999999</v>
      </c>
      <c r="I73" s="18">
        <v>121.422</v>
      </c>
      <c r="J73" s="19"/>
      <c r="K73" s="18">
        <v>1.391</v>
      </c>
      <c r="L73" s="18">
        <v>24.462</v>
      </c>
      <c r="M73" s="18">
        <v>18.053999999999998</v>
      </c>
      <c r="N73" s="18">
        <v>25.032</v>
      </c>
      <c r="O73" s="18">
        <v>0.33500000000000002</v>
      </c>
      <c r="P73" s="20" t="s">
        <v>121</v>
      </c>
    </row>
    <row r="74" spans="1:16" ht="18.75" customHeight="1" x14ac:dyDescent="0.2">
      <c r="A74" s="16" t="s">
        <v>87</v>
      </c>
      <c r="B74" s="42">
        <v>250</v>
      </c>
      <c r="C74" s="18">
        <v>7.2859999999999996</v>
      </c>
      <c r="D74" s="18">
        <v>11.205</v>
      </c>
      <c r="E74" s="18">
        <v>21.635000000000002</v>
      </c>
      <c r="F74" s="18">
        <v>216.52699999999999</v>
      </c>
      <c r="G74" s="18">
        <v>0.28499999999999998</v>
      </c>
      <c r="H74" s="19"/>
      <c r="I74" s="18">
        <v>252.29599999999999</v>
      </c>
      <c r="J74" s="18">
        <v>0</v>
      </c>
      <c r="K74" s="18">
        <v>2.4750000000000001</v>
      </c>
      <c r="L74" s="18">
        <v>37.987000000000002</v>
      </c>
      <c r="M74" s="18">
        <v>126.461</v>
      </c>
      <c r="N74" s="18">
        <v>43.631999999999998</v>
      </c>
      <c r="O74" s="18">
        <v>2.2810000000000001</v>
      </c>
      <c r="P74" s="20" t="s">
        <v>141</v>
      </c>
    </row>
    <row r="75" spans="1:16" ht="18.75" customHeight="1" x14ac:dyDescent="0.2">
      <c r="A75" s="16" t="s">
        <v>88</v>
      </c>
      <c r="B75" s="42">
        <v>280</v>
      </c>
      <c r="C75" s="18">
        <v>22.72</v>
      </c>
      <c r="D75" s="18">
        <v>42.332999999999998</v>
      </c>
      <c r="E75" s="18">
        <v>85.7</v>
      </c>
      <c r="F75" s="18">
        <v>814.67700000000002</v>
      </c>
      <c r="G75" s="18">
        <v>0.79200000000000004</v>
      </c>
      <c r="H75" s="18">
        <v>5.8000000000000003E-2</v>
      </c>
      <c r="I75" s="18">
        <v>306.66000000000003</v>
      </c>
      <c r="J75" s="19"/>
      <c r="K75" s="18">
        <v>5.5570000000000004</v>
      </c>
      <c r="L75" s="18">
        <v>24.263999999999999</v>
      </c>
      <c r="M75" s="18">
        <v>327.59699999999998</v>
      </c>
      <c r="N75" s="18">
        <v>83.126999999999995</v>
      </c>
      <c r="O75" s="18">
        <v>1.359</v>
      </c>
      <c r="P75" s="20" t="s">
        <v>142</v>
      </c>
    </row>
    <row r="76" spans="1:16" ht="18.75" customHeight="1" x14ac:dyDescent="0.2">
      <c r="A76" s="16" t="s">
        <v>67</v>
      </c>
      <c r="B76" s="42">
        <v>215</v>
      </c>
      <c r="C76" s="18">
        <v>0.2</v>
      </c>
      <c r="D76" s="18">
        <v>5.0999999999999997E-2</v>
      </c>
      <c r="E76" s="18">
        <v>15.039</v>
      </c>
      <c r="F76" s="18">
        <v>61.414999999999999</v>
      </c>
      <c r="G76" s="18">
        <v>1E-3</v>
      </c>
      <c r="H76" s="18">
        <v>0.113</v>
      </c>
      <c r="I76" s="18">
        <v>0.5</v>
      </c>
      <c r="J76" s="19"/>
      <c r="K76" s="19"/>
      <c r="L76" s="18">
        <v>5.4</v>
      </c>
      <c r="M76" s="18">
        <v>8.24</v>
      </c>
      <c r="N76" s="18">
        <v>4.4000000000000004</v>
      </c>
      <c r="O76" s="18">
        <v>0.86499999999999999</v>
      </c>
      <c r="P76" s="20" t="s">
        <v>26</v>
      </c>
    </row>
    <row r="77" spans="1:16" ht="12" customHeight="1" x14ac:dyDescent="0.2">
      <c r="A77" s="16" t="s">
        <v>27</v>
      </c>
      <c r="B77" s="42">
        <v>30</v>
      </c>
      <c r="C77" s="18">
        <v>1.98</v>
      </c>
      <c r="D77" s="19"/>
      <c r="E77" s="18">
        <v>10.02</v>
      </c>
      <c r="F77" s="18">
        <v>48</v>
      </c>
      <c r="G77" s="18">
        <v>0.06</v>
      </c>
      <c r="H77" s="18">
        <v>2.2949999999999999</v>
      </c>
      <c r="I77" s="18">
        <v>3</v>
      </c>
      <c r="J77" s="19"/>
      <c r="K77" s="18">
        <v>1.8</v>
      </c>
      <c r="L77" s="19"/>
      <c r="M77" s="19"/>
      <c r="N77" s="19"/>
      <c r="O77" s="18">
        <v>0.6</v>
      </c>
      <c r="P77" s="20"/>
    </row>
    <row r="78" spans="1:16" ht="13.5" customHeight="1" x14ac:dyDescent="0.2">
      <c r="A78" s="16" t="s">
        <v>14</v>
      </c>
      <c r="B78" s="42">
        <v>30</v>
      </c>
      <c r="C78" s="18">
        <v>2.25</v>
      </c>
      <c r="D78" s="18">
        <v>0.87</v>
      </c>
      <c r="E78" s="18">
        <v>15.42</v>
      </c>
      <c r="F78" s="18">
        <v>78.510000000000005</v>
      </c>
      <c r="G78" s="18">
        <v>3.3000000000000002E-2</v>
      </c>
      <c r="H78" s="18">
        <v>0.63</v>
      </c>
      <c r="I78" s="19"/>
      <c r="J78" s="19"/>
      <c r="K78" s="18">
        <v>0.51</v>
      </c>
      <c r="L78" s="18">
        <v>5.7</v>
      </c>
      <c r="M78" s="18">
        <v>19.5</v>
      </c>
      <c r="N78" s="18">
        <v>3.9</v>
      </c>
      <c r="O78" s="18">
        <v>0.36</v>
      </c>
      <c r="P78" s="20"/>
    </row>
    <row r="79" spans="1:16" ht="19.5" customHeight="1" x14ac:dyDescent="0.2">
      <c r="A79" s="25" t="s">
        <v>15</v>
      </c>
      <c r="B79" s="42">
        <f t="shared" ref="B79:O79" si="9">SUM(B73:B78)</f>
        <v>865</v>
      </c>
      <c r="C79" s="42">
        <f t="shared" si="9"/>
        <v>35.366999999999997</v>
      </c>
      <c r="D79" s="42">
        <f t="shared" si="9"/>
        <v>57.508999999999993</v>
      </c>
      <c r="E79" s="42">
        <f t="shared" si="9"/>
        <v>153.44999999999999</v>
      </c>
      <c r="F79" s="42">
        <f t="shared" si="9"/>
        <v>1272.8509999999999</v>
      </c>
      <c r="G79" s="53">
        <f t="shared" si="9"/>
        <v>1.1889999999999998</v>
      </c>
      <c r="H79" s="42">
        <f t="shared" si="9"/>
        <v>3.5229999999999997</v>
      </c>
      <c r="I79" s="42">
        <f t="shared" si="9"/>
        <v>683.87799999999993</v>
      </c>
      <c r="J79" s="42">
        <f t="shared" si="9"/>
        <v>0</v>
      </c>
      <c r="K79" s="42">
        <f t="shared" si="9"/>
        <v>11.733000000000001</v>
      </c>
      <c r="L79" s="42">
        <f t="shared" si="9"/>
        <v>97.813000000000002</v>
      </c>
      <c r="M79" s="42">
        <f t="shared" si="9"/>
        <v>499.85199999999998</v>
      </c>
      <c r="N79" s="42">
        <f t="shared" si="9"/>
        <v>160.09100000000001</v>
      </c>
      <c r="O79" s="53">
        <f t="shared" si="9"/>
        <v>5.8</v>
      </c>
      <c r="P79" s="29"/>
    </row>
    <row r="80" spans="1:16" x14ac:dyDescent="0.2">
      <c r="A80" s="75" t="s">
        <v>106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1:16" ht="15" customHeight="1" x14ac:dyDescent="0.2">
      <c r="A81" s="16" t="s">
        <v>89</v>
      </c>
      <c r="B81" s="42">
        <v>60</v>
      </c>
      <c r="C81" s="18">
        <v>3.827</v>
      </c>
      <c r="D81" s="18">
        <v>11.757</v>
      </c>
      <c r="E81" s="18">
        <v>24.271000000000001</v>
      </c>
      <c r="F81" s="18">
        <v>218.20099999999999</v>
      </c>
      <c r="G81" s="18">
        <v>5.7000000000000002E-2</v>
      </c>
      <c r="H81" s="18">
        <v>7.0999999999999994E-2</v>
      </c>
      <c r="I81" s="18">
        <v>158.43600000000001</v>
      </c>
      <c r="J81" s="18">
        <v>1</v>
      </c>
      <c r="K81" s="18">
        <v>0.112</v>
      </c>
      <c r="L81" s="18">
        <v>13.241</v>
      </c>
      <c r="M81" s="18">
        <v>35.761000000000003</v>
      </c>
      <c r="N81" s="18">
        <v>6.6539999999999999</v>
      </c>
      <c r="O81" s="18">
        <v>0.53500000000000003</v>
      </c>
      <c r="P81" s="20" t="s">
        <v>113</v>
      </c>
    </row>
    <row r="82" spans="1:16" x14ac:dyDescent="0.2">
      <c r="A82" s="16" t="s">
        <v>66</v>
      </c>
      <c r="B82" s="42">
        <v>130</v>
      </c>
      <c r="C82" s="18">
        <v>0.51</v>
      </c>
      <c r="D82" s="18">
        <v>5.0999999999999997E-2</v>
      </c>
      <c r="E82" s="18">
        <v>12.446</v>
      </c>
      <c r="F82" s="18">
        <v>52.280999999999999</v>
      </c>
      <c r="G82" s="18">
        <v>3.7999999999999999E-2</v>
      </c>
      <c r="H82" s="19"/>
      <c r="I82" s="18">
        <v>6.37</v>
      </c>
      <c r="J82" s="19"/>
      <c r="K82" s="19"/>
      <c r="L82" s="18">
        <v>20.384</v>
      </c>
      <c r="M82" s="18">
        <v>14.013999999999999</v>
      </c>
      <c r="N82" s="18">
        <v>11.465999999999999</v>
      </c>
      <c r="O82" s="18">
        <v>2.8029999999999999</v>
      </c>
      <c r="P82" s="20"/>
    </row>
    <row r="83" spans="1:16" x14ac:dyDescent="0.2">
      <c r="A83" s="16" t="s">
        <v>16</v>
      </c>
      <c r="B83" s="42">
        <v>200</v>
      </c>
      <c r="C83" s="18">
        <v>1</v>
      </c>
      <c r="D83" s="18">
        <v>0.2</v>
      </c>
      <c r="E83" s="18">
        <v>20.2</v>
      </c>
      <c r="F83" s="18">
        <v>86.6</v>
      </c>
      <c r="G83" s="18">
        <v>0.02</v>
      </c>
      <c r="H83" s="19"/>
      <c r="I83" s="19"/>
      <c r="J83" s="18">
        <v>4</v>
      </c>
      <c r="K83" s="19"/>
      <c r="L83" s="19"/>
      <c r="M83" s="19"/>
      <c r="N83" s="19"/>
      <c r="O83" s="19"/>
      <c r="P83" s="20"/>
    </row>
    <row r="84" spans="1:16" x14ac:dyDescent="0.2">
      <c r="A84" s="46" t="s">
        <v>17</v>
      </c>
      <c r="B84" s="42">
        <f>SUM(B81:B83)</f>
        <v>390</v>
      </c>
      <c r="C84" s="42">
        <f>SUM(C81:C83)</f>
        <v>5.3369999999999997</v>
      </c>
      <c r="D84" s="42">
        <f t="shared" ref="D84:O84" si="10">SUM(D81:D83)</f>
        <v>12.007999999999999</v>
      </c>
      <c r="E84" s="42">
        <f t="shared" si="10"/>
        <v>56.917000000000002</v>
      </c>
      <c r="F84" s="42">
        <f t="shared" si="10"/>
        <v>357.08199999999999</v>
      </c>
      <c r="G84" s="42">
        <f t="shared" si="10"/>
        <v>0.115</v>
      </c>
      <c r="H84" s="42">
        <f t="shared" si="10"/>
        <v>7.0999999999999994E-2</v>
      </c>
      <c r="I84" s="42">
        <f>SUM(I81:I83)</f>
        <v>164.80600000000001</v>
      </c>
      <c r="J84" s="42">
        <f t="shared" si="10"/>
        <v>5</v>
      </c>
      <c r="K84" s="42">
        <f t="shared" si="10"/>
        <v>0.112</v>
      </c>
      <c r="L84" s="42">
        <f t="shared" si="10"/>
        <v>33.625</v>
      </c>
      <c r="M84" s="42">
        <f t="shared" si="10"/>
        <v>49.775000000000006</v>
      </c>
      <c r="N84" s="42">
        <f t="shared" si="10"/>
        <v>18.119999999999997</v>
      </c>
      <c r="O84" s="42">
        <f t="shared" si="10"/>
        <v>3.3380000000000001</v>
      </c>
      <c r="P84" s="35"/>
    </row>
    <row r="85" spans="1:16" x14ac:dyDescent="0.2">
      <c r="A85" s="46" t="s">
        <v>18</v>
      </c>
      <c r="B85" s="42">
        <f t="shared" ref="B85:O85" si="11">B84+B79+B71</f>
        <v>1815</v>
      </c>
      <c r="C85" s="42">
        <f t="shared" si="11"/>
        <v>58.152999999999992</v>
      </c>
      <c r="D85" s="42">
        <f t="shared" si="11"/>
        <v>81.563999999999993</v>
      </c>
      <c r="E85" s="42">
        <f t="shared" si="11"/>
        <v>282.85000000000002</v>
      </c>
      <c r="F85" s="42">
        <f t="shared" si="11"/>
        <v>2098.0740000000001</v>
      </c>
      <c r="G85" s="42">
        <f t="shared" si="11"/>
        <v>1.6549999999999998</v>
      </c>
      <c r="H85" s="42">
        <f t="shared" si="11"/>
        <v>4.9509999999999996</v>
      </c>
      <c r="I85" s="42">
        <f t="shared" si="11"/>
        <v>1007.1379999999999</v>
      </c>
      <c r="J85" s="42">
        <f t="shared" si="11"/>
        <v>9.58</v>
      </c>
      <c r="K85" s="42">
        <f t="shared" si="11"/>
        <v>14.313000000000001</v>
      </c>
      <c r="L85" s="42">
        <f t="shared" si="11"/>
        <v>232.024</v>
      </c>
      <c r="M85" s="42">
        <f t="shared" si="11"/>
        <v>860.25299999999993</v>
      </c>
      <c r="N85" s="42">
        <f t="shared" si="11"/>
        <v>268.57400000000001</v>
      </c>
      <c r="O85" s="42">
        <f t="shared" si="11"/>
        <v>12.222</v>
      </c>
      <c r="P85" s="35"/>
    </row>
    <row r="86" spans="1:16" x14ac:dyDescent="0.2">
      <c r="A86" s="88" t="s">
        <v>46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1:16" ht="13.5" customHeight="1" x14ac:dyDescent="0.2">
      <c r="A87" s="71" t="s">
        <v>38</v>
      </c>
      <c r="B87" s="76" t="s">
        <v>64</v>
      </c>
      <c r="C87" s="71" t="s">
        <v>39</v>
      </c>
      <c r="D87" s="71"/>
      <c r="E87" s="71"/>
      <c r="F87" s="72" t="s">
        <v>19</v>
      </c>
      <c r="G87" s="71" t="s">
        <v>40</v>
      </c>
      <c r="H87" s="71"/>
      <c r="I87" s="71"/>
      <c r="J87" s="71"/>
      <c r="K87" s="71"/>
      <c r="L87" s="71" t="s">
        <v>41</v>
      </c>
      <c r="M87" s="71"/>
      <c r="N87" s="71"/>
      <c r="O87" s="71"/>
      <c r="P87" s="73" t="s">
        <v>42</v>
      </c>
    </row>
    <row r="88" spans="1:16" ht="25.5" x14ac:dyDescent="0.2">
      <c r="A88" s="71"/>
      <c r="B88" s="76"/>
      <c r="C88" s="60" t="s">
        <v>20</v>
      </c>
      <c r="D88" s="61" t="s">
        <v>21</v>
      </c>
      <c r="E88" s="62" t="s">
        <v>22</v>
      </c>
      <c r="F88" s="72"/>
      <c r="G88" s="60" t="s">
        <v>23</v>
      </c>
      <c r="H88" s="63" t="s">
        <v>69</v>
      </c>
      <c r="I88" s="60" t="s">
        <v>24</v>
      </c>
      <c r="J88" s="60" t="s">
        <v>70</v>
      </c>
      <c r="K88" s="60" t="s">
        <v>71</v>
      </c>
      <c r="L88" s="64" t="s">
        <v>72</v>
      </c>
      <c r="M88" s="64" t="s">
        <v>73</v>
      </c>
      <c r="N88" s="65" t="s">
        <v>74</v>
      </c>
      <c r="O88" s="65" t="s">
        <v>75</v>
      </c>
      <c r="P88" s="73"/>
    </row>
    <row r="89" spans="1:16" x14ac:dyDescent="0.2">
      <c r="A89" s="74" t="s">
        <v>105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1:16" ht="17.25" customHeight="1" x14ac:dyDescent="0.2">
      <c r="A90" s="16" t="s">
        <v>30</v>
      </c>
      <c r="B90" s="42">
        <v>90</v>
      </c>
      <c r="C90" s="18">
        <v>9.89</v>
      </c>
      <c r="D90" s="18">
        <v>23.605</v>
      </c>
      <c r="E90" s="18">
        <v>8.5500000000000007</v>
      </c>
      <c r="F90" s="18">
        <v>286.20499999999998</v>
      </c>
      <c r="G90" s="18">
        <v>0.43</v>
      </c>
      <c r="H90" s="19"/>
      <c r="I90" s="19"/>
      <c r="J90" s="19"/>
      <c r="K90" s="18">
        <v>2.87</v>
      </c>
      <c r="L90" s="18">
        <v>9.67</v>
      </c>
      <c r="M90" s="18">
        <v>99.69</v>
      </c>
      <c r="N90" s="18">
        <v>14.09</v>
      </c>
      <c r="O90" s="19"/>
      <c r="P90" s="20" t="s">
        <v>28</v>
      </c>
    </row>
    <row r="91" spans="1:16" ht="17.25" customHeight="1" x14ac:dyDescent="0.2">
      <c r="A91" s="16" t="s">
        <v>13</v>
      </c>
      <c r="B91" s="42">
        <v>180</v>
      </c>
      <c r="C91" s="18">
        <v>7.9630000000000001</v>
      </c>
      <c r="D91" s="18">
        <v>5.7720000000000002</v>
      </c>
      <c r="E91" s="18">
        <v>50.822000000000003</v>
      </c>
      <c r="F91" s="18">
        <v>287.08999999999997</v>
      </c>
      <c r="G91" s="18">
        <v>0.18</v>
      </c>
      <c r="H91" s="18">
        <v>3.0960000000000001</v>
      </c>
      <c r="I91" s="18">
        <v>31.31</v>
      </c>
      <c r="J91" s="19"/>
      <c r="K91" s="18">
        <v>2.1080000000000001</v>
      </c>
      <c r="L91" s="18">
        <v>18</v>
      </c>
      <c r="M91" s="18">
        <v>83.52</v>
      </c>
      <c r="N91" s="18">
        <v>32.4</v>
      </c>
      <c r="O91" s="18">
        <v>1.8</v>
      </c>
      <c r="P91" s="20" t="s">
        <v>31</v>
      </c>
    </row>
    <row r="92" spans="1:16" ht="16.5" customHeight="1" x14ac:dyDescent="0.2">
      <c r="A92" s="16" t="s">
        <v>67</v>
      </c>
      <c r="B92" s="42">
        <v>215</v>
      </c>
      <c r="C92" s="18">
        <v>0.2</v>
      </c>
      <c r="D92" s="18">
        <v>5.0999999999999997E-2</v>
      </c>
      <c r="E92" s="18">
        <v>15.039</v>
      </c>
      <c r="F92" s="18">
        <v>61.414999999999999</v>
      </c>
      <c r="G92" s="18">
        <v>1E-3</v>
      </c>
      <c r="H92" s="18">
        <v>0.113</v>
      </c>
      <c r="I92" s="18">
        <v>0.5</v>
      </c>
      <c r="J92" s="19"/>
      <c r="K92" s="19"/>
      <c r="L92" s="18">
        <v>5.4</v>
      </c>
      <c r="M92" s="18">
        <v>8.24</v>
      </c>
      <c r="N92" s="18">
        <v>4.4000000000000004</v>
      </c>
      <c r="O92" s="18">
        <v>0.86499999999999999</v>
      </c>
      <c r="P92" s="20" t="s">
        <v>26</v>
      </c>
    </row>
    <row r="93" spans="1:16" ht="17.25" customHeight="1" x14ac:dyDescent="0.2">
      <c r="A93" s="16" t="s">
        <v>27</v>
      </c>
      <c r="B93" s="42">
        <v>60</v>
      </c>
      <c r="C93" s="18">
        <v>4.5</v>
      </c>
      <c r="D93" s="18">
        <v>1.74</v>
      </c>
      <c r="E93" s="18">
        <v>30.84</v>
      </c>
      <c r="F93" s="18">
        <v>157.02000000000001</v>
      </c>
      <c r="G93" s="18">
        <v>6.6000000000000003E-2</v>
      </c>
      <c r="H93" s="18">
        <v>1.26</v>
      </c>
      <c r="I93" s="19"/>
      <c r="J93" s="19"/>
      <c r="K93" s="18">
        <v>1.02</v>
      </c>
      <c r="L93" s="18">
        <v>11.4</v>
      </c>
      <c r="M93" s="18">
        <v>39</v>
      </c>
      <c r="N93" s="18">
        <v>7.8</v>
      </c>
      <c r="O93" s="18">
        <v>0.72</v>
      </c>
      <c r="P93" s="20"/>
    </row>
    <row r="94" spans="1:16" ht="15" customHeight="1" x14ac:dyDescent="0.2">
      <c r="A94" s="2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33"/>
    </row>
    <row r="95" spans="1:16" ht="14.25" customHeight="1" x14ac:dyDescent="0.2">
      <c r="A95" s="47" t="s">
        <v>12</v>
      </c>
      <c r="B95" s="42">
        <f>SUM(B90:B94)</f>
        <v>545</v>
      </c>
      <c r="C95" s="42">
        <f>SUM(C90:C94)</f>
        <v>22.553000000000001</v>
      </c>
      <c r="D95" s="42">
        <f t="shared" ref="D95:O95" si="12">SUM(D90:D94)</f>
        <v>31.167999999999999</v>
      </c>
      <c r="E95" s="42">
        <f t="shared" si="12"/>
        <v>105.251</v>
      </c>
      <c r="F95" s="42">
        <f t="shared" si="12"/>
        <v>791.7299999999999</v>
      </c>
      <c r="G95" s="53">
        <f>SUM(G90:G94)</f>
        <v>0.67700000000000005</v>
      </c>
      <c r="H95" s="42">
        <f t="shared" si="12"/>
        <v>4.4690000000000003</v>
      </c>
      <c r="I95" s="42">
        <f t="shared" si="12"/>
        <v>31.81</v>
      </c>
      <c r="J95" s="42">
        <f t="shared" si="12"/>
        <v>0</v>
      </c>
      <c r="K95" s="42">
        <f t="shared" si="12"/>
        <v>5.9979999999999993</v>
      </c>
      <c r="L95" s="42">
        <f t="shared" si="12"/>
        <v>44.47</v>
      </c>
      <c r="M95" s="42">
        <f t="shared" si="12"/>
        <v>230.45</v>
      </c>
      <c r="N95" s="53">
        <f>SUM(N90:N94)</f>
        <v>58.689999999999991</v>
      </c>
      <c r="O95" s="42">
        <f t="shared" si="12"/>
        <v>3.3849999999999998</v>
      </c>
      <c r="P95" s="35"/>
    </row>
    <row r="96" spans="1:16" x14ac:dyDescent="0.2">
      <c r="A96" s="75" t="s">
        <v>104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1:16" ht="21.75" customHeight="1" x14ac:dyDescent="0.2">
      <c r="A97" s="16" t="s">
        <v>110</v>
      </c>
      <c r="B97" s="42">
        <v>35</v>
      </c>
      <c r="C97" s="18">
        <v>0.24199999999999999</v>
      </c>
      <c r="D97" s="18">
        <v>3.5000000000000003E-2</v>
      </c>
      <c r="E97" s="18">
        <v>0.65800000000000003</v>
      </c>
      <c r="F97" s="18">
        <v>3.9129999999999998</v>
      </c>
      <c r="G97" s="18">
        <v>0.01</v>
      </c>
      <c r="H97" s="18">
        <v>0.104</v>
      </c>
      <c r="I97" s="18">
        <v>1.0389999999999999</v>
      </c>
      <c r="J97" s="19"/>
      <c r="K97" s="18">
        <v>3.5000000000000003E-2</v>
      </c>
      <c r="L97" s="18">
        <v>5.8869999999999996</v>
      </c>
      <c r="M97" s="18">
        <v>10.388999999999999</v>
      </c>
      <c r="N97" s="18">
        <v>4.8479999999999999</v>
      </c>
      <c r="O97" s="18">
        <v>0.17299999999999999</v>
      </c>
      <c r="P97" s="20" t="s">
        <v>134</v>
      </c>
    </row>
    <row r="98" spans="1:16" ht="21.75" customHeight="1" x14ac:dyDescent="0.2">
      <c r="A98" s="16" t="s">
        <v>37</v>
      </c>
      <c r="B98" s="42">
        <v>250</v>
      </c>
      <c r="C98" s="18">
        <v>2.7469999999999999</v>
      </c>
      <c r="D98" s="18">
        <v>6.8920000000000003</v>
      </c>
      <c r="E98" s="18">
        <v>12.302</v>
      </c>
      <c r="F98" s="18">
        <v>122.229</v>
      </c>
      <c r="G98" s="18">
        <v>9.8000000000000004E-2</v>
      </c>
      <c r="H98" s="18">
        <v>7.4999999999999997E-2</v>
      </c>
      <c r="I98" s="18">
        <v>206.816</v>
      </c>
      <c r="J98" s="18">
        <v>0</v>
      </c>
      <c r="K98" s="18">
        <v>2.3029999999999999</v>
      </c>
      <c r="L98" s="18">
        <v>35.012</v>
      </c>
      <c r="M98" s="18">
        <v>58.081000000000003</v>
      </c>
      <c r="N98" s="18">
        <v>24.759</v>
      </c>
      <c r="O98" s="18">
        <v>1.0920000000000001</v>
      </c>
      <c r="P98" s="20" t="s">
        <v>34</v>
      </c>
    </row>
    <row r="99" spans="1:16" ht="21.75" customHeight="1" x14ac:dyDescent="0.2">
      <c r="A99" s="16" t="s">
        <v>90</v>
      </c>
      <c r="B99" s="42">
        <v>250</v>
      </c>
      <c r="C99" s="18">
        <v>10.224</v>
      </c>
      <c r="D99" s="18">
        <v>9.6020000000000003</v>
      </c>
      <c r="E99" s="18">
        <v>41.354999999999997</v>
      </c>
      <c r="F99" s="18">
        <v>292.73599999999999</v>
      </c>
      <c r="G99" s="18">
        <v>0.309</v>
      </c>
      <c r="H99" s="18">
        <v>2.58</v>
      </c>
      <c r="I99" s="18">
        <v>219.2</v>
      </c>
      <c r="J99" s="19"/>
      <c r="K99" s="18">
        <v>1.738</v>
      </c>
      <c r="L99" s="18">
        <v>36.518000000000001</v>
      </c>
      <c r="M99" s="18">
        <v>208.708</v>
      </c>
      <c r="N99" s="18">
        <v>67.391999999999996</v>
      </c>
      <c r="O99" s="18">
        <v>3.0950000000000002</v>
      </c>
      <c r="P99" s="20" t="s">
        <v>91</v>
      </c>
    </row>
    <row r="100" spans="1:16" x14ac:dyDescent="0.2">
      <c r="A100" s="16" t="s">
        <v>99</v>
      </c>
      <c r="B100" s="42">
        <v>220</v>
      </c>
      <c r="C100" s="18">
        <v>0.245</v>
      </c>
      <c r="D100" s="18">
        <v>5.6000000000000001E-2</v>
      </c>
      <c r="E100" s="18">
        <v>15.189</v>
      </c>
      <c r="F100" s="18">
        <v>62.24</v>
      </c>
      <c r="G100" s="18">
        <v>3.0000000000000001E-3</v>
      </c>
      <c r="H100" s="18">
        <v>0.123</v>
      </c>
      <c r="I100" s="18">
        <v>0.6</v>
      </c>
      <c r="J100" s="18">
        <v>2</v>
      </c>
      <c r="K100" s="18">
        <v>0.01</v>
      </c>
      <c r="L100" s="18">
        <v>7.4</v>
      </c>
      <c r="M100" s="18">
        <v>9.34</v>
      </c>
      <c r="N100" s="18">
        <v>5</v>
      </c>
      <c r="O100" s="18">
        <v>0.89500000000000002</v>
      </c>
      <c r="P100" s="20" t="s">
        <v>36</v>
      </c>
    </row>
    <row r="101" spans="1:16" x14ac:dyDescent="0.2">
      <c r="A101" s="16" t="s">
        <v>14</v>
      </c>
      <c r="B101" s="42">
        <v>30</v>
      </c>
      <c r="C101" s="18">
        <v>1.98</v>
      </c>
      <c r="D101" s="19"/>
      <c r="E101" s="18">
        <v>10.02</v>
      </c>
      <c r="F101" s="18">
        <v>48</v>
      </c>
      <c r="G101" s="18">
        <v>0.06</v>
      </c>
      <c r="H101" s="18">
        <v>2.2949999999999999</v>
      </c>
      <c r="I101" s="18">
        <v>3</v>
      </c>
      <c r="J101" s="19"/>
      <c r="K101" s="18">
        <v>1.8</v>
      </c>
      <c r="L101" s="19"/>
      <c r="M101" s="19"/>
      <c r="N101" s="19"/>
      <c r="O101" s="18">
        <v>0.6</v>
      </c>
      <c r="P101" s="20"/>
    </row>
    <row r="102" spans="1:16" x14ac:dyDescent="0.2">
      <c r="A102" s="16" t="s">
        <v>27</v>
      </c>
      <c r="B102" s="42">
        <v>30</v>
      </c>
      <c r="C102" s="18">
        <v>2.25</v>
      </c>
      <c r="D102" s="18">
        <v>0.87</v>
      </c>
      <c r="E102" s="18">
        <v>15.42</v>
      </c>
      <c r="F102" s="18">
        <v>78.510000000000005</v>
      </c>
      <c r="G102" s="18">
        <v>3.3000000000000002E-2</v>
      </c>
      <c r="H102" s="18">
        <v>0.63</v>
      </c>
      <c r="I102" s="19"/>
      <c r="J102" s="19"/>
      <c r="K102" s="18">
        <v>0.51</v>
      </c>
      <c r="L102" s="18">
        <v>5.7</v>
      </c>
      <c r="M102" s="18">
        <v>19.5</v>
      </c>
      <c r="N102" s="18">
        <v>3.9</v>
      </c>
      <c r="O102" s="18">
        <v>0.36</v>
      </c>
      <c r="P102" s="20"/>
    </row>
    <row r="103" spans="1:16" x14ac:dyDescent="0.2">
      <c r="A103" s="46" t="s">
        <v>15</v>
      </c>
      <c r="B103" s="42">
        <f t="shared" ref="B103:O103" si="13">SUM(B97:B102)</f>
        <v>815</v>
      </c>
      <c r="C103" s="42">
        <f t="shared" si="13"/>
        <v>17.688000000000002</v>
      </c>
      <c r="D103" s="42">
        <f t="shared" si="13"/>
        <v>17.455000000000002</v>
      </c>
      <c r="E103" s="42">
        <f t="shared" si="13"/>
        <v>94.943999999999988</v>
      </c>
      <c r="F103" s="42">
        <f t="shared" si="13"/>
        <v>607.62799999999993</v>
      </c>
      <c r="G103" s="42">
        <f t="shared" si="13"/>
        <v>0.51300000000000001</v>
      </c>
      <c r="H103" s="42">
        <f t="shared" si="13"/>
        <v>5.8069999999999995</v>
      </c>
      <c r="I103" s="53">
        <f t="shared" si="13"/>
        <v>430.65499999999997</v>
      </c>
      <c r="J103" s="42">
        <f t="shared" si="13"/>
        <v>2</v>
      </c>
      <c r="K103" s="42">
        <f t="shared" si="13"/>
        <v>6.3959999999999999</v>
      </c>
      <c r="L103" s="42">
        <f t="shared" si="13"/>
        <v>90.51700000000001</v>
      </c>
      <c r="M103" s="42">
        <f t="shared" si="13"/>
        <v>306.01799999999997</v>
      </c>
      <c r="N103" s="53">
        <f t="shared" si="13"/>
        <v>105.899</v>
      </c>
      <c r="O103" s="42">
        <f t="shared" si="13"/>
        <v>6.2150000000000007</v>
      </c>
      <c r="P103" s="35"/>
    </row>
    <row r="104" spans="1:16" x14ac:dyDescent="0.2">
      <c r="A104" s="75" t="s">
        <v>106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1:16" x14ac:dyDescent="0.2">
      <c r="A105" s="16" t="s">
        <v>92</v>
      </c>
      <c r="B105" s="42">
        <v>75</v>
      </c>
      <c r="C105" s="18">
        <v>9.8710000000000004</v>
      </c>
      <c r="D105" s="18">
        <v>7.298</v>
      </c>
      <c r="E105" s="18">
        <v>32.494</v>
      </c>
      <c r="F105" s="18">
        <v>235.137</v>
      </c>
      <c r="G105" s="18">
        <v>8.7999999999999995E-2</v>
      </c>
      <c r="H105" s="18">
        <v>2.5750000000000002</v>
      </c>
      <c r="I105" s="18">
        <v>27.716999999999999</v>
      </c>
      <c r="J105" s="19"/>
      <c r="K105" s="18">
        <v>2.3260000000000001</v>
      </c>
      <c r="L105" s="18">
        <v>54.798999999999999</v>
      </c>
      <c r="M105" s="18">
        <v>107.59099999999999</v>
      </c>
      <c r="N105" s="18">
        <v>13.677</v>
      </c>
      <c r="O105" s="18">
        <v>0.749</v>
      </c>
      <c r="P105" s="20" t="s">
        <v>143</v>
      </c>
    </row>
    <row r="106" spans="1:16" x14ac:dyDescent="0.2">
      <c r="A106" s="16" t="s">
        <v>85</v>
      </c>
      <c r="B106" s="42">
        <v>160</v>
      </c>
      <c r="C106" s="18">
        <v>0.627</v>
      </c>
      <c r="D106" s="18">
        <v>0.47</v>
      </c>
      <c r="E106" s="18">
        <v>16.170000000000002</v>
      </c>
      <c r="F106" s="18">
        <v>71.421999999999997</v>
      </c>
      <c r="G106" s="18">
        <v>3.1E-2</v>
      </c>
      <c r="H106" s="19"/>
      <c r="I106" s="18">
        <v>3.1360000000000001</v>
      </c>
      <c r="J106" s="19"/>
      <c r="K106" s="19"/>
      <c r="L106" s="18">
        <v>29.792000000000002</v>
      </c>
      <c r="M106" s="18">
        <v>25.088000000000001</v>
      </c>
      <c r="N106" s="18">
        <v>18.815999999999999</v>
      </c>
      <c r="O106" s="18">
        <v>3.6059999999999999</v>
      </c>
      <c r="P106" s="20"/>
    </row>
    <row r="107" spans="1:16" x14ac:dyDescent="0.2">
      <c r="A107" s="16" t="s">
        <v>16</v>
      </c>
      <c r="B107" s="42">
        <v>200</v>
      </c>
      <c r="C107" s="18">
        <v>1</v>
      </c>
      <c r="D107" s="18">
        <v>0.2</v>
      </c>
      <c r="E107" s="18">
        <v>20.2</v>
      </c>
      <c r="F107" s="18">
        <v>86.6</v>
      </c>
      <c r="G107" s="18">
        <v>0.02</v>
      </c>
      <c r="H107" s="19"/>
      <c r="I107" s="19"/>
      <c r="J107" s="18">
        <v>4</v>
      </c>
      <c r="K107" s="19"/>
      <c r="L107" s="19"/>
      <c r="M107" s="19"/>
      <c r="N107" s="19"/>
      <c r="O107" s="19"/>
      <c r="P107" s="20"/>
    </row>
    <row r="108" spans="1:16" x14ac:dyDescent="0.2">
      <c r="A108" s="46" t="s">
        <v>17</v>
      </c>
      <c r="B108" s="42">
        <f>SUM(B105:B107)</f>
        <v>435</v>
      </c>
      <c r="C108" s="42">
        <f>SUM(C105:C107)</f>
        <v>11.498000000000001</v>
      </c>
      <c r="D108" s="42">
        <f t="shared" ref="D108:O108" si="14">SUM(D105:D107)</f>
        <v>7.968</v>
      </c>
      <c r="E108" s="42">
        <f t="shared" si="14"/>
        <v>68.864000000000004</v>
      </c>
      <c r="F108" s="42">
        <f t="shared" si="14"/>
        <v>393.15899999999999</v>
      </c>
      <c r="G108" s="42">
        <f>SUM(G105:G107)</f>
        <v>0.13899999999999998</v>
      </c>
      <c r="H108" s="42">
        <f t="shared" si="14"/>
        <v>2.5750000000000002</v>
      </c>
      <c r="I108" s="42">
        <f t="shared" si="14"/>
        <v>30.852999999999998</v>
      </c>
      <c r="J108" s="42">
        <f t="shared" si="14"/>
        <v>4</v>
      </c>
      <c r="K108" s="42">
        <f t="shared" si="14"/>
        <v>2.3260000000000001</v>
      </c>
      <c r="L108" s="42">
        <f t="shared" si="14"/>
        <v>84.591000000000008</v>
      </c>
      <c r="M108" s="42">
        <f t="shared" si="14"/>
        <v>132.679</v>
      </c>
      <c r="N108" s="42">
        <f t="shared" si="14"/>
        <v>32.492999999999995</v>
      </c>
      <c r="O108" s="42">
        <f t="shared" si="14"/>
        <v>4.3549999999999995</v>
      </c>
      <c r="P108" s="35"/>
    </row>
    <row r="109" spans="1:16" x14ac:dyDescent="0.2">
      <c r="A109" s="46" t="s">
        <v>18</v>
      </c>
      <c r="B109" s="42">
        <f t="shared" ref="B109:O109" si="15">B108+B103+B95</f>
        <v>1795</v>
      </c>
      <c r="C109" s="42">
        <f t="shared" si="15"/>
        <v>51.739000000000004</v>
      </c>
      <c r="D109" s="42">
        <f t="shared" si="15"/>
        <v>56.591000000000001</v>
      </c>
      <c r="E109" s="42">
        <f t="shared" si="15"/>
        <v>269.05899999999997</v>
      </c>
      <c r="F109" s="42">
        <f t="shared" si="15"/>
        <v>1792.5169999999998</v>
      </c>
      <c r="G109" s="42">
        <f t="shared" si="15"/>
        <v>1.3290000000000002</v>
      </c>
      <c r="H109" s="42">
        <f t="shared" si="15"/>
        <v>12.850999999999999</v>
      </c>
      <c r="I109" s="42">
        <f t="shared" si="15"/>
        <v>493.31799999999998</v>
      </c>
      <c r="J109" s="42">
        <f t="shared" si="15"/>
        <v>6</v>
      </c>
      <c r="K109" s="42">
        <f t="shared" si="15"/>
        <v>14.719999999999999</v>
      </c>
      <c r="L109" s="42">
        <f t="shared" si="15"/>
        <v>219.578</v>
      </c>
      <c r="M109" s="42">
        <f t="shared" si="15"/>
        <v>669.14699999999993</v>
      </c>
      <c r="N109" s="42">
        <f t="shared" si="15"/>
        <v>197.08199999999999</v>
      </c>
      <c r="O109" s="42">
        <f t="shared" si="15"/>
        <v>13.955</v>
      </c>
      <c r="P109" s="35"/>
    </row>
    <row r="110" spans="1:16" x14ac:dyDescent="0.2">
      <c r="A110" s="88" t="s">
        <v>47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1:16" ht="13.5" customHeight="1" x14ac:dyDescent="0.2">
      <c r="A111" s="71" t="s">
        <v>38</v>
      </c>
      <c r="B111" s="76" t="s">
        <v>64</v>
      </c>
      <c r="C111" s="71" t="s">
        <v>39</v>
      </c>
      <c r="D111" s="71"/>
      <c r="E111" s="71"/>
      <c r="F111" s="72" t="s">
        <v>19</v>
      </c>
      <c r="G111" s="71" t="s">
        <v>40</v>
      </c>
      <c r="H111" s="71"/>
      <c r="I111" s="71"/>
      <c r="J111" s="71"/>
      <c r="K111" s="71"/>
      <c r="L111" s="71" t="s">
        <v>41</v>
      </c>
      <c r="M111" s="71"/>
      <c r="N111" s="71"/>
      <c r="O111" s="71"/>
      <c r="P111" s="73" t="s">
        <v>42</v>
      </c>
    </row>
    <row r="112" spans="1:16" ht="25.5" x14ac:dyDescent="0.2">
      <c r="A112" s="71"/>
      <c r="B112" s="76"/>
      <c r="C112" s="60" t="s">
        <v>20</v>
      </c>
      <c r="D112" s="61" t="s">
        <v>21</v>
      </c>
      <c r="E112" s="62" t="s">
        <v>22</v>
      </c>
      <c r="F112" s="72"/>
      <c r="G112" s="60" t="s">
        <v>23</v>
      </c>
      <c r="H112" s="63" t="s">
        <v>69</v>
      </c>
      <c r="I112" s="60" t="s">
        <v>24</v>
      </c>
      <c r="J112" s="60" t="s">
        <v>70</v>
      </c>
      <c r="K112" s="60" t="s">
        <v>71</v>
      </c>
      <c r="L112" s="64" t="s">
        <v>72</v>
      </c>
      <c r="M112" s="64" t="s">
        <v>73</v>
      </c>
      <c r="N112" s="65" t="s">
        <v>74</v>
      </c>
      <c r="O112" s="65" t="s">
        <v>75</v>
      </c>
      <c r="P112" s="73"/>
    </row>
    <row r="113" spans="1:16" x14ac:dyDescent="0.2">
      <c r="A113" s="74" t="s">
        <v>105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1:16" x14ac:dyDescent="0.2">
      <c r="A114" s="16" t="s">
        <v>144</v>
      </c>
      <c r="B114" s="42">
        <v>170</v>
      </c>
      <c r="C114" s="18">
        <v>15.596</v>
      </c>
      <c r="D114" s="18">
        <v>22.091999999999999</v>
      </c>
      <c r="E114" s="18">
        <v>2.7959999999999998</v>
      </c>
      <c r="F114" s="18">
        <v>272.39699999999999</v>
      </c>
      <c r="G114" s="18">
        <v>9.5000000000000001E-2</v>
      </c>
      <c r="H114" s="18">
        <v>4.3920000000000003</v>
      </c>
      <c r="I114" s="18">
        <v>353.21699999999998</v>
      </c>
      <c r="J114" s="19"/>
      <c r="K114" s="18">
        <v>1.988</v>
      </c>
      <c r="L114" s="18">
        <v>110.786</v>
      </c>
      <c r="M114" s="18">
        <v>253.43700000000001</v>
      </c>
      <c r="N114" s="18">
        <v>19.234000000000002</v>
      </c>
      <c r="O114" s="18">
        <v>2.8660000000000001</v>
      </c>
      <c r="P114" s="20" t="s">
        <v>146</v>
      </c>
    </row>
    <row r="115" spans="1:16" x14ac:dyDescent="0.2">
      <c r="A115" s="16" t="s">
        <v>145</v>
      </c>
      <c r="B115" s="42">
        <v>100</v>
      </c>
      <c r="C115" s="18">
        <v>6.4340000000000002</v>
      </c>
      <c r="D115" s="18">
        <v>5.7750000000000004</v>
      </c>
      <c r="E115" s="18">
        <v>43.091999999999999</v>
      </c>
      <c r="F115" s="18">
        <v>250.07400000000001</v>
      </c>
      <c r="G115" s="18">
        <v>0.10100000000000001</v>
      </c>
      <c r="H115" s="18">
        <v>1.802</v>
      </c>
      <c r="I115" s="18">
        <v>220.2</v>
      </c>
      <c r="J115" s="18">
        <v>2.085</v>
      </c>
      <c r="K115" s="18">
        <v>2.782</v>
      </c>
      <c r="L115" s="18">
        <v>22.443000000000001</v>
      </c>
      <c r="M115" s="18">
        <v>65.62</v>
      </c>
      <c r="N115" s="18">
        <v>11.853</v>
      </c>
      <c r="O115" s="18">
        <v>0.99399999999999999</v>
      </c>
      <c r="P115" s="20"/>
    </row>
    <row r="116" spans="1:16" x14ac:dyDescent="0.2">
      <c r="A116" s="16" t="s">
        <v>67</v>
      </c>
      <c r="B116" s="42">
        <v>215</v>
      </c>
      <c r="C116" s="18">
        <v>0.2</v>
      </c>
      <c r="D116" s="18">
        <v>5.0999999999999997E-2</v>
      </c>
      <c r="E116" s="18">
        <v>15.039</v>
      </c>
      <c r="F116" s="18">
        <v>61.414999999999999</v>
      </c>
      <c r="G116" s="18">
        <v>1E-3</v>
      </c>
      <c r="H116" s="18">
        <v>0.113</v>
      </c>
      <c r="I116" s="18">
        <v>0.5</v>
      </c>
      <c r="J116" s="19"/>
      <c r="K116" s="19"/>
      <c r="L116" s="18">
        <v>5.4</v>
      </c>
      <c r="M116" s="18">
        <v>8.24</v>
      </c>
      <c r="N116" s="18">
        <v>4.4000000000000004</v>
      </c>
      <c r="O116" s="18">
        <v>0.86499999999999999</v>
      </c>
      <c r="P116" s="20" t="s">
        <v>26</v>
      </c>
    </row>
    <row r="117" spans="1:16" x14ac:dyDescent="0.2">
      <c r="A117" s="16" t="s">
        <v>27</v>
      </c>
      <c r="B117" s="42">
        <v>60</v>
      </c>
      <c r="C117" s="18">
        <v>4.5</v>
      </c>
      <c r="D117" s="18">
        <v>1.74</v>
      </c>
      <c r="E117" s="18">
        <v>30.84</v>
      </c>
      <c r="F117" s="18">
        <v>157.02000000000001</v>
      </c>
      <c r="G117" s="18">
        <v>6.6000000000000003E-2</v>
      </c>
      <c r="H117" s="18">
        <v>1.26</v>
      </c>
      <c r="I117" s="19"/>
      <c r="J117" s="19"/>
      <c r="K117" s="18">
        <v>1.02</v>
      </c>
      <c r="L117" s="18">
        <v>11.4</v>
      </c>
      <c r="M117" s="18">
        <v>39</v>
      </c>
      <c r="N117" s="18">
        <v>7.8</v>
      </c>
      <c r="O117" s="18">
        <v>0.72</v>
      </c>
      <c r="P117" s="20"/>
    </row>
    <row r="118" spans="1:16" x14ac:dyDescent="0.2">
      <c r="A118" s="16"/>
      <c r="B118" s="42"/>
      <c r="C118" s="18"/>
      <c r="D118" s="18"/>
      <c r="E118" s="18"/>
      <c r="F118" s="18"/>
      <c r="G118" s="18"/>
      <c r="H118" s="18"/>
      <c r="I118" s="19"/>
      <c r="J118" s="19"/>
      <c r="K118" s="18"/>
      <c r="L118" s="18"/>
      <c r="M118" s="18"/>
      <c r="N118" s="18"/>
      <c r="O118" s="18"/>
      <c r="P118" s="20"/>
    </row>
    <row r="119" spans="1:16" x14ac:dyDescent="0.2">
      <c r="A119" s="29" t="s">
        <v>12</v>
      </c>
      <c r="B119" s="42">
        <f>SUM(B114:B118)</f>
        <v>545</v>
      </c>
      <c r="C119" s="42">
        <f>SUM(C114:C118)</f>
        <v>26.73</v>
      </c>
      <c r="D119" s="42">
        <f t="shared" ref="D119:O119" si="16">SUM(D114:D118)</f>
        <v>29.657999999999994</v>
      </c>
      <c r="E119" s="42">
        <f t="shared" si="16"/>
        <v>91.766999999999996</v>
      </c>
      <c r="F119" s="42">
        <f t="shared" si="16"/>
        <v>740.90599999999995</v>
      </c>
      <c r="G119" s="42">
        <f t="shared" si="16"/>
        <v>0.26300000000000001</v>
      </c>
      <c r="H119" s="42">
        <f t="shared" si="16"/>
        <v>7.5670000000000011</v>
      </c>
      <c r="I119" s="53">
        <f>SUM(I114:I118)</f>
        <v>573.91699999999992</v>
      </c>
      <c r="J119" s="42">
        <f t="shared" si="16"/>
        <v>2.085</v>
      </c>
      <c r="K119" s="42">
        <f t="shared" si="16"/>
        <v>5.7899999999999991</v>
      </c>
      <c r="L119" s="42">
        <f t="shared" si="16"/>
        <v>150.02900000000002</v>
      </c>
      <c r="M119" s="42">
        <f t="shared" si="16"/>
        <v>366.29700000000003</v>
      </c>
      <c r="N119" s="53">
        <f>SUM(N114:N118)</f>
        <v>43.286999999999999</v>
      </c>
      <c r="O119" s="42">
        <f t="shared" si="16"/>
        <v>5.4450000000000003</v>
      </c>
      <c r="P119" s="35"/>
    </row>
    <row r="120" spans="1:16" x14ac:dyDescent="0.2">
      <c r="A120" s="75" t="s">
        <v>104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</row>
    <row r="121" spans="1:16" x14ac:dyDescent="0.2">
      <c r="A121" s="16" t="s">
        <v>111</v>
      </c>
      <c r="B121" s="42">
        <v>35</v>
      </c>
      <c r="C121" s="18">
        <v>0.21</v>
      </c>
      <c r="D121" s="18">
        <v>7.0000000000000007E-2</v>
      </c>
      <c r="E121" s="18">
        <v>1.47</v>
      </c>
      <c r="F121" s="18">
        <v>7.3479999999999999</v>
      </c>
      <c r="G121" s="18">
        <v>2.1000000000000001E-2</v>
      </c>
      <c r="H121" s="18">
        <v>0.21</v>
      </c>
      <c r="I121" s="18">
        <v>69.98</v>
      </c>
      <c r="J121" s="19"/>
      <c r="K121" s="18">
        <v>0.14000000000000001</v>
      </c>
      <c r="L121" s="18">
        <v>4.899</v>
      </c>
      <c r="M121" s="18">
        <v>9.0969999999999995</v>
      </c>
      <c r="N121" s="18">
        <v>6.9980000000000002</v>
      </c>
      <c r="O121" s="18">
        <v>0.315</v>
      </c>
      <c r="P121" s="20" t="s">
        <v>134</v>
      </c>
    </row>
    <row r="122" spans="1:16" x14ac:dyDescent="0.2">
      <c r="A122" s="16" t="s">
        <v>93</v>
      </c>
      <c r="B122" s="42">
        <v>265</v>
      </c>
      <c r="C122" s="18">
        <v>5.14</v>
      </c>
      <c r="D122" s="18">
        <v>2.8769999999999998</v>
      </c>
      <c r="E122" s="18">
        <v>19.806999999999999</v>
      </c>
      <c r="F122" s="18">
        <v>125.679</v>
      </c>
      <c r="G122" s="18">
        <v>0.14599999999999999</v>
      </c>
      <c r="H122" s="18">
        <v>0.437</v>
      </c>
      <c r="I122" s="18">
        <v>203.36799999999999</v>
      </c>
      <c r="J122" s="19"/>
      <c r="K122" s="18">
        <v>1.0960000000000001</v>
      </c>
      <c r="L122" s="18">
        <v>17.024999999999999</v>
      </c>
      <c r="M122" s="18">
        <v>76.447000000000003</v>
      </c>
      <c r="N122" s="18">
        <v>31.018000000000001</v>
      </c>
      <c r="O122" s="18">
        <v>65.66</v>
      </c>
      <c r="P122" s="20" t="s">
        <v>148</v>
      </c>
    </row>
    <row r="123" spans="1:16" x14ac:dyDescent="0.2">
      <c r="A123" s="16" t="s">
        <v>94</v>
      </c>
      <c r="B123" s="42">
        <v>280</v>
      </c>
      <c r="C123" s="18">
        <v>10.601000000000001</v>
      </c>
      <c r="D123" s="18">
        <v>25.57</v>
      </c>
      <c r="E123" s="18">
        <v>6.4290000000000003</v>
      </c>
      <c r="F123" s="18">
        <v>298.24599999999998</v>
      </c>
      <c r="G123" s="18">
        <v>0.48899999999999999</v>
      </c>
      <c r="H123" s="18">
        <v>0.36399999999999999</v>
      </c>
      <c r="I123" s="18">
        <v>602</v>
      </c>
      <c r="J123" s="19"/>
      <c r="K123" s="18">
        <v>3.3769999999999998</v>
      </c>
      <c r="L123" s="18">
        <v>22.338999999999999</v>
      </c>
      <c r="M123" s="18">
        <v>38.052</v>
      </c>
      <c r="N123" s="18">
        <v>32.734000000000002</v>
      </c>
      <c r="O123" s="18">
        <v>1.4530000000000001</v>
      </c>
      <c r="P123" s="20" t="s">
        <v>113</v>
      </c>
    </row>
    <row r="124" spans="1:16" x14ac:dyDescent="0.2">
      <c r="A124" s="16" t="s">
        <v>147</v>
      </c>
      <c r="B124" s="42">
        <v>200</v>
      </c>
      <c r="C124" s="18">
        <v>0.42699999999999999</v>
      </c>
      <c r="D124" s="18">
        <v>1.9E-2</v>
      </c>
      <c r="E124" s="18">
        <v>31.405999999999999</v>
      </c>
      <c r="F124" s="18">
        <v>127.506</v>
      </c>
      <c r="G124" s="18">
        <v>4.0000000000000001E-3</v>
      </c>
      <c r="H124" s="19"/>
      <c r="I124" s="18">
        <v>0.58199999999999996</v>
      </c>
      <c r="J124" s="18">
        <v>0.38800000000000001</v>
      </c>
      <c r="K124" s="19"/>
      <c r="L124" s="18">
        <v>0.6</v>
      </c>
      <c r="M124" s="18">
        <v>14.938000000000001</v>
      </c>
      <c r="N124" s="18">
        <v>5.82</v>
      </c>
      <c r="O124" s="18">
        <v>1.224</v>
      </c>
      <c r="P124" s="20" t="s">
        <v>138</v>
      </c>
    </row>
    <row r="125" spans="1:16" x14ac:dyDescent="0.2">
      <c r="A125" s="16" t="s">
        <v>14</v>
      </c>
      <c r="B125" s="42">
        <v>30</v>
      </c>
      <c r="C125" s="18">
        <v>1.98</v>
      </c>
      <c r="D125" s="19"/>
      <c r="E125" s="18">
        <v>10.02</v>
      </c>
      <c r="F125" s="18">
        <v>48</v>
      </c>
      <c r="G125" s="18">
        <v>0.06</v>
      </c>
      <c r="H125" s="18">
        <v>2.2949999999999999</v>
      </c>
      <c r="I125" s="18">
        <v>3</v>
      </c>
      <c r="J125" s="19"/>
      <c r="K125" s="18">
        <v>1.8</v>
      </c>
      <c r="L125" s="19"/>
      <c r="M125" s="19"/>
      <c r="N125" s="19"/>
      <c r="O125" s="18">
        <v>0.6</v>
      </c>
      <c r="P125" s="20"/>
    </row>
    <row r="126" spans="1:16" x14ac:dyDescent="0.2">
      <c r="A126" s="16" t="s">
        <v>27</v>
      </c>
      <c r="B126" s="42">
        <v>30</v>
      </c>
      <c r="C126" s="18">
        <v>2.25</v>
      </c>
      <c r="D126" s="18">
        <v>0.87</v>
      </c>
      <c r="E126" s="18">
        <v>15.42</v>
      </c>
      <c r="F126" s="18">
        <v>78.510000000000005</v>
      </c>
      <c r="G126" s="18">
        <v>3.3000000000000002E-2</v>
      </c>
      <c r="H126" s="18">
        <v>0.63</v>
      </c>
      <c r="I126" s="19"/>
      <c r="J126" s="19"/>
      <c r="K126" s="18">
        <v>0.51</v>
      </c>
      <c r="L126" s="18">
        <v>5.7</v>
      </c>
      <c r="M126" s="18">
        <v>19.5</v>
      </c>
      <c r="N126" s="18">
        <v>3.9</v>
      </c>
      <c r="O126" s="18">
        <v>0.36</v>
      </c>
      <c r="P126" s="20"/>
    </row>
    <row r="127" spans="1:16" x14ac:dyDescent="0.2">
      <c r="A127" s="46" t="s">
        <v>15</v>
      </c>
      <c r="B127" s="42">
        <f t="shared" ref="B127" si="17">SUM(B121:B126)</f>
        <v>840</v>
      </c>
      <c r="C127" s="69">
        <v>1.627</v>
      </c>
      <c r="D127" s="69">
        <v>0.67</v>
      </c>
      <c r="E127" s="69">
        <v>36.369999999999997</v>
      </c>
      <c r="F127" s="69">
        <v>158.02199999999999</v>
      </c>
      <c r="G127" s="69">
        <v>5.0999999999999997E-2</v>
      </c>
      <c r="H127" s="70"/>
      <c r="I127" s="69">
        <v>3.1360000000000001</v>
      </c>
      <c r="J127" s="69">
        <v>4</v>
      </c>
      <c r="K127" s="70"/>
      <c r="L127" s="69">
        <v>29.792000000000002</v>
      </c>
      <c r="M127" s="69">
        <v>25.088000000000001</v>
      </c>
      <c r="N127" s="69">
        <v>18.815999999999999</v>
      </c>
      <c r="O127" s="69">
        <v>3.6059999999999999</v>
      </c>
      <c r="P127" s="35"/>
    </row>
    <row r="128" spans="1:16" x14ac:dyDescent="0.2">
      <c r="A128" s="75" t="s">
        <v>106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</row>
    <row r="129" spans="1:16" x14ac:dyDescent="0.2">
      <c r="A129" s="16" t="s">
        <v>161</v>
      </c>
      <c r="B129" s="42">
        <v>60</v>
      </c>
      <c r="C129" s="18">
        <v>4.1760000000000002</v>
      </c>
      <c r="D129" s="18">
        <v>4.5750000000000002</v>
      </c>
      <c r="E129" s="18">
        <v>25.841000000000001</v>
      </c>
      <c r="F129" s="18">
        <v>161.24199999999999</v>
      </c>
      <c r="G129" s="18">
        <v>6.9000000000000006E-2</v>
      </c>
      <c r="H129" s="18">
        <v>1.383</v>
      </c>
      <c r="I129" s="18">
        <v>3.512</v>
      </c>
      <c r="J129" s="19"/>
      <c r="K129" s="18">
        <v>2.2730000000000001</v>
      </c>
      <c r="L129" s="18">
        <v>21.655999999999999</v>
      </c>
      <c r="M129" s="18">
        <v>43.186</v>
      </c>
      <c r="N129" s="18">
        <v>20.448</v>
      </c>
      <c r="O129" s="18">
        <v>0.63400000000000001</v>
      </c>
      <c r="P129" s="20" t="s">
        <v>130</v>
      </c>
    </row>
    <row r="130" spans="1:16" x14ac:dyDescent="0.2">
      <c r="A130" s="16" t="s">
        <v>85</v>
      </c>
      <c r="B130" s="42">
        <v>160</v>
      </c>
      <c r="C130" s="18">
        <v>0.627</v>
      </c>
      <c r="D130" s="18">
        <v>0.47</v>
      </c>
      <c r="E130" s="18">
        <v>16.170000000000002</v>
      </c>
      <c r="F130" s="18">
        <v>71.421999999999997</v>
      </c>
      <c r="G130" s="18">
        <v>3.1E-2</v>
      </c>
      <c r="H130" s="19"/>
      <c r="I130" s="18">
        <v>3.1360000000000001</v>
      </c>
      <c r="J130" s="19"/>
      <c r="K130" s="19"/>
      <c r="L130" s="18">
        <v>29.792000000000002</v>
      </c>
      <c r="M130" s="18">
        <v>25.088000000000001</v>
      </c>
      <c r="N130" s="18">
        <v>18.815999999999999</v>
      </c>
      <c r="O130" s="18">
        <v>3.6059999999999999</v>
      </c>
      <c r="P130" s="20"/>
    </row>
    <row r="131" spans="1:16" x14ac:dyDescent="0.2">
      <c r="A131" s="16" t="s">
        <v>16</v>
      </c>
      <c r="B131" s="42">
        <v>200</v>
      </c>
      <c r="C131" s="18">
        <v>1</v>
      </c>
      <c r="D131" s="18">
        <v>0.2</v>
      </c>
      <c r="E131" s="18">
        <v>20.2</v>
      </c>
      <c r="F131" s="18">
        <v>86.6</v>
      </c>
      <c r="G131" s="18">
        <v>0.02</v>
      </c>
      <c r="H131" s="19"/>
      <c r="I131" s="19"/>
      <c r="J131" s="18">
        <v>4</v>
      </c>
      <c r="K131" s="19"/>
      <c r="L131" s="19"/>
      <c r="M131" s="19"/>
      <c r="N131" s="19"/>
      <c r="O131" s="19"/>
      <c r="P131" s="20"/>
    </row>
    <row r="132" spans="1:16" x14ac:dyDescent="0.2">
      <c r="A132" s="46" t="s">
        <v>17</v>
      </c>
      <c r="B132" s="42">
        <f>SUM(B129:B131)</f>
        <v>420</v>
      </c>
      <c r="C132" s="42">
        <f>SUM(C129:C131)</f>
        <v>5.8029999999999999</v>
      </c>
      <c r="D132" s="42">
        <f t="shared" ref="D132:O132" si="18">SUM(D129:D131)</f>
        <v>5.2450000000000001</v>
      </c>
      <c r="E132" s="42">
        <f t="shared" si="18"/>
        <v>62.210999999999999</v>
      </c>
      <c r="F132" s="42">
        <f t="shared" si="18"/>
        <v>319.26400000000001</v>
      </c>
      <c r="G132" s="42">
        <f>SUM(G129:G131)</f>
        <v>0.12000000000000001</v>
      </c>
      <c r="H132" s="42">
        <f t="shared" si="18"/>
        <v>1.383</v>
      </c>
      <c r="I132" s="42">
        <f t="shared" si="18"/>
        <v>6.6479999999999997</v>
      </c>
      <c r="J132" s="42">
        <f t="shared" si="18"/>
        <v>4</v>
      </c>
      <c r="K132" s="42">
        <f t="shared" si="18"/>
        <v>2.2730000000000001</v>
      </c>
      <c r="L132" s="42">
        <f t="shared" si="18"/>
        <v>51.448</v>
      </c>
      <c r="M132" s="42">
        <f t="shared" si="18"/>
        <v>68.274000000000001</v>
      </c>
      <c r="N132" s="42">
        <f t="shared" si="18"/>
        <v>39.263999999999996</v>
      </c>
      <c r="O132" s="42">
        <f t="shared" si="18"/>
        <v>4.24</v>
      </c>
      <c r="P132" s="35"/>
    </row>
    <row r="133" spans="1:16" x14ac:dyDescent="0.2">
      <c r="A133" s="46" t="s">
        <v>18</v>
      </c>
      <c r="B133" s="42">
        <f t="shared" ref="B133:O133" si="19">B132+B127+B119</f>
        <v>1805</v>
      </c>
      <c r="C133" s="42">
        <f t="shared" si="19"/>
        <v>34.159999999999997</v>
      </c>
      <c r="D133" s="42">
        <f t="shared" si="19"/>
        <v>35.572999999999993</v>
      </c>
      <c r="E133" s="42">
        <f t="shared" si="19"/>
        <v>190.34799999999998</v>
      </c>
      <c r="F133" s="42">
        <f t="shared" si="19"/>
        <v>1218.192</v>
      </c>
      <c r="G133" s="42">
        <f t="shared" si="19"/>
        <v>0.43400000000000005</v>
      </c>
      <c r="H133" s="42">
        <f t="shared" si="19"/>
        <v>8.9500000000000011</v>
      </c>
      <c r="I133" s="42">
        <f t="shared" si="19"/>
        <v>583.70099999999991</v>
      </c>
      <c r="J133" s="42">
        <f t="shared" si="19"/>
        <v>10.085000000000001</v>
      </c>
      <c r="K133" s="42">
        <f t="shared" si="19"/>
        <v>8.0629999999999988</v>
      </c>
      <c r="L133" s="42">
        <f t="shared" si="19"/>
        <v>231.26900000000003</v>
      </c>
      <c r="M133" s="42">
        <f t="shared" si="19"/>
        <v>459.65899999999999</v>
      </c>
      <c r="N133" s="42">
        <f t="shared" si="19"/>
        <v>101.36699999999999</v>
      </c>
      <c r="O133" s="42">
        <f t="shared" si="19"/>
        <v>13.291</v>
      </c>
      <c r="P133" s="29"/>
    </row>
    <row r="134" spans="1:16" x14ac:dyDescent="0.2">
      <c r="A134" s="90" t="s">
        <v>115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</row>
    <row r="135" spans="1:16" ht="13.5" customHeight="1" x14ac:dyDescent="0.2">
      <c r="A135" s="71" t="s">
        <v>38</v>
      </c>
      <c r="B135" s="76" t="s">
        <v>64</v>
      </c>
      <c r="C135" s="71" t="s">
        <v>39</v>
      </c>
      <c r="D135" s="71"/>
      <c r="E135" s="71"/>
      <c r="F135" s="72" t="s">
        <v>19</v>
      </c>
      <c r="G135" s="71" t="s">
        <v>40</v>
      </c>
      <c r="H135" s="71"/>
      <c r="I135" s="71"/>
      <c r="J135" s="71"/>
      <c r="K135" s="71"/>
      <c r="L135" s="71" t="s">
        <v>41</v>
      </c>
      <c r="M135" s="71"/>
      <c r="N135" s="71"/>
      <c r="O135" s="71"/>
      <c r="P135" s="73" t="s">
        <v>42</v>
      </c>
    </row>
    <row r="136" spans="1:16" ht="25.5" x14ac:dyDescent="0.2">
      <c r="A136" s="71"/>
      <c r="B136" s="76"/>
      <c r="C136" s="60" t="s">
        <v>20</v>
      </c>
      <c r="D136" s="61" t="s">
        <v>21</v>
      </c>
      <c r="E136" s="62" t="s">
        <v>22</v>
      </c>
      <c r="F136" s="72"/>
      <c r="G136" s="60" t="s">
        <v>23</v>
      </c>
      <c r="H136" s="63" t="s">
        <v>69</v>
      </c>
      <c r="I136" s="60" t="s">
        <v>24</v>
      </c>
      <c r="J136" s="60" t="s">
        <v>70</v>
      </c>
      <c r="K136" s="60" t="s">
        <v>71</v>
      </c>
      <c r="L136" s="64" t="s">
        <v>72</v>
      </c>
      <c r="M136" s="64" t="s">
        <v>73</v>
      </c>
      <c r="N136" s="65" t="s">
        <v>74</v>
      </c>
      <c r="O136" s="65" t="s">
        <v>75</v>
      </c>
      <c r="P136" s="73"/>
    </row>
    <row r="137" spans="1:16" x14ac:dyDescent="0.2">
      <c r="A137" s="74" t="s">
        <v>105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</row>
    <row r="138" spans="1:16" x14ac:dyDescent="0.2">
      <c r="A138" s="16" t="s">
        <v>116</v>
      </c>
      <c r="B138" s="42">
        <v>150</v>
      </c>
      <c r="C138" s="18">
        <v>22.864000000000001</v>
      </c>
      <c r="D138" s="18">
        <v>14.958</v>
      </c>
      <c r="E138" s="18">
        <v>30.683</v>
      </c>
      <c r="F138" s="18">
        <v>348.81099999999998</v>
      </c>
      <c r="G138" s="18">
        <v>6.9000000000000006E-2</v>
      </c>
      <c r="H138" s="18">
        <v>5.4210000000000003</v>
      </c>
      <c r="I138" s="18">
        <v>87.369</v>
      </c>
      <c r="J138" s="19"/>
      <c r="K138" s="18">
        <v>1.6950000000000001</v>
      </c>
      <c r="L138" s="18">
        <v>193.90799999999999</v>
      </c>
      <c r="M138" s="18">
        <v>297.87799999999999</v>
      </c>
      <c r="N138" s="18">
        <v>38.317</v>
      </c>
      <c r="O138" s="18">
        <v>0.90100000000000002</v>
      </c>
      <c r="P138" s="20" t="s">
        <v>117</v>
      </c>
    </row>
    <row r="139" spans="1:16" x14ac:dyDescent="0.2">
      <c r="A139" s="16" t="s">
        <v>67</v>
      </c>
      <c r="B139" s="42">
        <v>215</v>
      </c>
      <c r="C139" s="18">
        <v>0.2</v>
      </c>
      <c r="D139" s="18">
        <v>5.0999999999999997E-2</v>
      </c>
      <c r="E139" s="18">
        <v>15.039</v>
      </c>
      <c r="F139" s="18">
        <v>61.414999999999999</v>
      </c>
      <c r="G139" s="18">
        <v>1E-3</v>
      </c>
      <c r="H139" s="18">
        <v>0.113</v>
      </c>
      <c r="I139" s="18">
        <v>0.5</v>
      </c>
      <c r="J139" s="19"/>
      <c r="K139" s="19"/>
      <c r="L139" s="18">
        <v>5.4</v>
      </c>
      <c r="M139" s="18">
        <v>8.24</v>
      </c>
      <c r="N139" s="18">
        <v>4.4000000000000004</v>
      </c>
      <c r="O139" s="18">
        <v>0.86499999999999999</v>
      </c>
      <c r="P139" s="20" t="s">
        <v>26</v>
      </c>
    </row>
    <row r="140" spans="1:16" x14ac:dyDescent="0.2">
      <c r="A140" s="16" t="s">
        <v>68</v>
      </c>
      <c r="B140" s="42">
        <v>50</v>
      </c>
      <c r="C140" s="18">
        <v>3.6</v>
      </c>
      <c r="D140" s="18">
        <v>4.25</v>
      </c>
      <c r="E140" s="18">
        <v>27.75</v>
      </c>
      <c r="F140" s="18">
        <v>163.65</v>
      </c>
      <c r="G140" s="18">
        <v>0.03</v>
      </c>
      <c r="H140" s="18">
        <v>0.9</v>
      </c>
      <c r="I140" s="18">
        <v>23.5</v>
      </c>
      <c r="J140" s="19"/>
      <c r="K140" s="18">
        <v>0.1</v>
      </c>
      <c r="L140" s="18">
        <v>153.5</v>
      </c>
      <c r="M140" s="18">
        <v>109.5</v>
      </c>
      <c r="N140" s="18">
        <v>17</v>
      </c>
      <c r="O140" s="18">
        <v>0.1</v>
      </c>
      <c r="P140" s="20"/>
    </row>
    <row r="141" spans="1:16" x14ac:dyDescent="0.2">
      <c r="A141" s="16" t="s">
        <v>27</v>
      </c>
      <c r="B141" s="42">
        <v>60</v>
      </c>
      <c r="C141" s="18">
        <v>4.5</v>
      </c>
      <c r="D141" s="18">
        <v>1.74</v>
      </c>
      <c r="E141" s="18">
        <v>30.84</v>
      </c>
      <c r="F141" s="18">
        <v>157.02000000000001</v>
      </c>
      <c r="G141" s="18">
        <v>6.6000000000000003E-2</v>
      </c>
      <c r="H141" s="18">
        <v>1.26</v>
      </c>
      <c r="I141" s="19"/>
      <c r="J141" s="19"/>
      <c r="K141" s="18">
        <v>1.02</v>
      </c>
      <c r="L141" s="18">
        <v>11.4</v>
      </c>
      <c r="M141" s="18">
        <v>39</v>
      </c>
      <c r="N141" s="18">
        <v>7.8</v>
      </c>
      <c r="O141" s="18">
        <v>0.72</v>
      </c>
      <c r="P141" s="20"/>
    </row>
    <row r="142" spans="1:16" x14ac:dyDescent="0.2">
      <c r="A142" s="16" t="s">
        <v>100</v>
      </c>
      <c r="B142" s="42">
        <v>30</v>
      </c>
      <c r="C142" s="18">
        <v>2.081</v>
      </c>
      <c r="D142" s="18">
        <v>7.6630000000000003</v>
      </c>
      <c r="E142" s="18">
        <v>19.082000000000001</v>
      </c>
      <c r="F142" s="18">
        <v>153.62200000000001</v>
      </c>
      <c r="G142" s="18">
        <v>3.2000000000000001E-2</v>
      </c>
      <c r="H142" s="19"/>
      <c r="I142" s="18">
        <v>36.936</v>
      </c>
      <c r="J142" s="19"/>
      <c r="K142" s="19"/>
      <c r="L142" s="18">
        <v>4.7160000000000002</v>
      </c>
      <c r="M142" s="18">
        <v>17.317</v>
      </c>
      <c r="N142" s="18">
        <v>3.109</v>
      </c>
      <c r="O142" s="18">
        <v>0.25</v>
      </c>
      <c r="P142" s="20" t="s">
        <v>113</v>
      </c>
    </row>
    <row r="143" spans="1:16" x14ac:dyDescent="0.2">
      <c r="A143" s="16"/>
      <c r="B143" s="42"/>
      <c r="C143" s="18"/>
      <c r="D143" s="18"/>
      <c r="E143" s="18"/>
      <c r="F143" s="18"/>
      <c r="G143" s="18"/>
      <c r="H143" s="18"/>
      <c r="I143" s="18"/>
      <c r="J143" s="19"/>
      <c r="K143" s="18"/>
      <c r="L143" s="18"/>
      <c r="M143" s="18"/>
      <c r="N143" s="18"/>
      <c r="O143" s="18"/>
      <c r="P143" s="20"/>
    </row>
    <row r="144" spans="1:16" x14ac:dyDescent="0.2">
      <c r="A144" s="16"/>
      <c r="B144" s="42"/>
      <c r="C144" s="18"/>
      <c r="D144" s="18"/>
      <c r="E144" s="18"/>
      <c r="F144" s="18"/>
      <c r="G144" s="18"/>
      <c r="H144" s="18"/>
      <c r="I144" s="19"/>
      <c r="J144" s="19"/>
      <c r="K144" s="18"/>
      <c r="L144" s="18"/>
      <c r="M144" s="18"/>
      <c r="N144" s="18"/>
      <c r="O144" s="18"/>
      <c r="P144" s="20"/>
    </row>
    <row r="145" spans="1:16" x14ac:dyDescent="0.2">
      <c r="A145" s="29" t="s">
        <v>12</v>
      </c>
      <c r="B145" s="42">
        <f t="shared" ref="B145:O145" si="20">SUM(B138:B144)</f>
        <v>505</v>
      </c>
      <c r="C145" s="42">
        <f t="shared" si="20"/>
        <v>33.245000000000005</v>
      </c>
      <c r="D145" s="42">
        <f t="shared" si="20"/>
        <v>28.661999999999999</v>
      </c>
      <c r="E145" s="42">
        <f t="shared" si="20"/>
        <v>123.39400000000001</v>
      </c>
      <c r="F145" s="42">
        <f t="shared" si="20"/>
        <v>884.51800000000003</v>
      </c>
      <c r="G145" s="42">
        <f t="shared" si="20"/>
        <v>0.19800000000000001</v>
      </c>
      <c r="H145" s="42">
        <f t="shared" si="20"/>
        <v>7.6940000000000008</v>
      </c>
      <c r="I145" s="53">
        <f t="shared" si="20"/>
        <v>148.30500000000001</v>
      </c>
      <c r="J145" s="42">
        <f t="shared" si="20"/>
        <v>0</v>
      </c>
      <c r="K145" s="42">
        <f t="shared" si="20"/>
        <v>2.8150000000000004</v>
      </c>
      <c r="L145" s="42">
        <f t="shared" si="20"/>
        <v>368.92399999999998</v>
      </c>
      <c r="M145" s="42">
        <f t="shared" si="20"/>
        <v>471.935</v>
      </c>
      <c r="N145" s="53">
        <f t="shared" si="20"/>
        <v>70.625999999999991</v>
      </c>
      <c r="O145" s="42">
        <f t="shared" si="20"/>
        <v>2.8360000000000003</v>
      </c>
      <c r="P145" s="35"/>
    </row>
    <row r="146" spans="1:16" x14ac:dyDescent="0.2">
      <c r="A146" s="75" t="s">
        <v>104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</row>
    <row r="147" spans="1:16" x14ac:dyDescent="0.2">
      <c r="A147" s="16" t="s">
        <v>118</v>
      </c>
      <c r="B147" s="42">
        <v>260</v>
      </c>
      <c r="C147" s="18">
        <v>2.1059999999999999</v>
      </c>
      <c r="D147" s="18">
        <v>6.3810000000000002</v>
      </c>
      <c r="E147" s="18">
        <v>9.3819999999999997</v>
      </c>
      <c r="F147" s="18">
        <v>103.383</v>
      </c>
      <c r="G147" s="18">
        <v>6.6000000000000003E-2</v>
      </c>
      <c r="H147" s="18">
        <v>0.55100000000000005</v>
      </c>
      <c r="I147" s="18">
        <v>218.333</v>
      </c>
      <c r="J147" s="19"/>
      <c r="K147" s="18">
        <v>2.032</v>
      </c>
      <c r="L147" s="18">
        <v>43.701999999999998</v>
      </c>
      <c r="M147" s="18">
        <v>51.685000000000002</v>
      </c>
      <c r="N147" s="18">
        <v>38.53</v>
      </c>
      <c r="O147" s="18">
        <v>0.76600000000000001</v>
      </c>
      <c r="P147" s="20" t="s">
        <v>128</v>
      </c>
    </row>
    <row r="148" spans="1:16" x14ac:dyDescent="0.2">
      <c r="A148" s="16" t="s">
        <v>119</v>
      </c>
      <c r="B148" s="42">
        <v>100</v>
      </c>
      <c r="C148" s="18">
        <v>18.550999999999998</v>
      </c>
      <c r="D148" s="18">
        <v>13.843999999999999</v>
      </c>
      <c r="E148" s="18">
        <v>0.378</v>
      </c>
      <c r="F148" s="18">
        <v>200.31</v>
      </c>
      <c r="G148" s="18">
        <v>5.8999999999999997E-2</v>
      </c>
      <c r="H148" s="18">
        <v>0.46800000000000003</v>
      </c>
      <c r="I148" s="18">
        <v>83.941000000000003</v>
      </c>
      <c r="J148" s="19"/>
      <c r="K148" s="18">
        <v>4.9180000000000001</v>
      </c>
      <c r="L148" s="18">
        <v>12.88</v>
      </c>
      <c r="M148" s="18">
        <v>147.667</v>
      </c>
      <c r="N148" s="18">
        <v>63.161000000000001</v>
      </c>
      <c r="O148" s="18">
        <v>1.327</v>
      </c>
      <c r="P148" s="20" t="s">
        <v>113</v>
      </c>
    </row>
    <row r="149" spans="1:16" x14ac:dyDescent="0.2">
      <c r="A149" s="16" t="s">
        <v>13</v>
      </c>
      <c r="B149" s="42">
        <v>180</v>
      </c>
      <c r="C149" s="18">
        <v>7.9630000000000001</v>
      </c>
      <c r="D149" s="18">
        <v>5.7720000000000002</v>
      </c>
      <c r="E149" s="18">
        <v>50.822000000000003</v>
      </c>
      <c r="F149" s="18">
        <v>287.08999999999997</v>
      </c>
      <c r="G149" s="18">
        <v>0.18</v>
      </c>
      <c r="H149" s="18">
        <v>3.0960000000000001</v>
      </c>
      <c r="I149" s="18">
        <v>31.31</v>
      </c>
      <c r="J149" s="19"/>
      <c r="K149" s="18">
        <v>2.1080000000000001</v>
      </c>
      <c r="L149" s="18">
        <v>18</v>
      </c>
      <c r="M149" s="18">
        <v>83.52</v>
      </c>
      <c r="N149" s="18">
        <v>32.4</v>
      </c>
      <c r="O149" s="18">
        <v>1.8</v>
      </c>
      <c r="P149" s="20" t="s">
        <v>31</v>
      </c>
    </row>
    <row r="150" spans="1:16" x14ac:dyDescent="0.2">
      <c r="A150" s="16" t="s">
        <v>67</v>
      </c>
      <c r="B150" s="42">
        <v>215</v>
      </c>
      <c r="C150" s="18">
        <v>0.2</v>
      </c>
      <c r="D150" s="18">
        <v>5.0999999999999997E-2</v>
      </c>
      <c r="E150" s="18">
        <v>15.039</v>
      </c>
      <c r="F150" s="18">
        <v>61.414999999999999</v>
      </c>
      <c r="G150" s="18">
        <v>1E-3</v>
      </c>
      <c r="H150" s="18">
        <v>0.113</v>
      </c>
      <c r="I150" s="18">
        <v>0.5</v>
      </c>
      <c r="J150" s="19"/>
      <c r="K150" s="19"/>
      <c r="L150" s="18">
        <v>5.4</v>
      </c>
      <c r="M150" s="18">
        <v>8.24</v>
      </c>
      <c r="N150" s="18">
        <v>4.4000000000000004</v>
      </c>
      <c r="O150" s="18">
        <v>0.86499999999999999</v>
      </c>
      <c r="P150" s="20" t="s">
        <v>26</v>
      </c>
    </row>
    <row r="151" spans="1:16" x14ac:dyDescent="0.2">
      <c r="A151" s="16" t="s">
        <v>14</v>
      </c>
      <c r="B151" s="42">
        <v>30</v>
      </c>
      <c r="C151" s="18">
        <v>1.98</v>
      </c>
      <c r="D151" s="19"/>
      <c r="E151" s="18">
        <v>10.02</v>
      </c>
      <c r="F151" s="18">
        <v>48</v>
      </c>
      <c r="G151" s="18">
        <v>0.06</v>
      </c>
      <c r="H151" s="18">
        <v>2.2949999999999999</v>
      </c>
      <c r="I151" s="18">
        <v>3</v>
      </c>
      <c r="J151" s="19"/>
      <c r="K151" s="18">
        <v>1.8</v>
      </c>
      <c r="L151" s="19"/>
      <c r="M151" s="19"/>
      <c r="N151" s="19"/>
      <c r="O151" s="18">
        <v>0.6</v>
      </c>
      <c r="P151" s="20"/>
    </row>
    <row r="152" spans="1:16" x14ac:dyDescent="0.2">
      <c r="A152" s="16" t="s">
        <v>27</v>
      </c>
      <c r="B152" s="42">
        <v>30</v>
      </c>
      <c r="C152" s="18">
        <v>2.25</v>
      </c>
      <c r="D152" s="18">
        <v>0.87</v>
      </c>
      <c r="E152" s="18">
        <v>15.42</v>
      </c>
      <c r="F152" s="18">
        <v>78.510000000000005</v>
      </c>
      <c r="G152" s="18">
        <v>3.3000000000000002E-2</v>
      </c>
      <c r="H152" s="18">
        <v>0.63</v>
      </c>
      <c r="I152" s="19"/>
      <c r="J152" s="19"/>
      <c r="K152" s="18">
        <v>0.51</v>
      </c>
      <c r="L152" s="18">
        <v>5.7</v>
      </c>
      <c r="M152" s="18">
        <v>19.5</v>
      </c>
      <c r="N152" s="18">
        <v>3.9</v>
      </c>
      <c r="O152" s="18">
        <v>0.36</v>
      </c>
      <c r="P152" s="20"/>
    </row>
    <row r="153" spans="1:16" x14ac:dyDescent="0.2">
      <c r="A153" s="46" t="s">
        <v>15</v>
      </c>
      <c r="B153" s="42">
        <f t="shared" ref="B153" si="21">SUM(B147:B152)</f>
        <v>815</v>
      </c>
      <c r="C153" s="69">
        <v>1.627</v>
      </c>
      <c r="D153" s="69">
        <v>0.67</v>
      </c>
      <c r="E153" s="69">
        <v>36.369999999999997</v>
      </c>
      <c r="F153" s="69">
        <v>158.02199999999999</v>
      </c>
      <c r="G153" s="69">
        <v>5.0999999999999997E-2</v>
      </c>
      <c r="H153" s="70"/>
      <c r="I153" s="69">
        <v>3.1360000000000001</v>
      </c>
      <c r="J153" s="69">
        <v>4</v>
      </c>
      <c r="K153" s="70"/>
      <c r="L153" s="69">
        <v>29.792000000000002</v>
      </c>
      <c r="M153" s="69">
        <v>25.088000000000001</v>
      </c>
      <c r="N153" s="69">
        <v>18.815999999999999</v>
      </c>
      <c r="O153" s="69">
        <v>3.6059999999999999</v>
      </c>
      <c r="P153" s="35"/>
    </row>
    <row r="154" spans="1:16" x14ac:dyDescent="0.2">
      <c r="A154" s="75" t="s">
        <v>106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</row>
    <row r="155" spans="1:16" x14ac:dyDescent="0.2">
      <c r="A155" s="16" t="s">
        <v>89</v>
      </c>
      <c r="B155" s="42">
        <v>60</v>
      </c>
      <c r="C155" s="18">
        <v>3.827</v>
      </c>
      <c r="D155" s="18">
        <v>11.757</v>
      </c>
      <c r="E155" s="18">
        <v>24.271000000000001</v>
      </c>
      <c r="F155" s="18">
        <v>218.20099999999999</v>
      </c>
      <c r="G155" s="18">
        <v>5.7000000000000002E-2</v>
      </c>
      <c r="H155" s="18">
        <v>7.0999999999999994E-2</v>
      </c>
      <c r="I155" s="18">
        <v>158.43600000000001</v>
      </c>
      <c r="J155" s="18">
        <v>1</v>
      </c>
      <c r="K155" s="18">
        <v>0.112</v>
      </c>
      <c r="L155" s="18">
        <v>13.241</v>
      </c>
      <c r="M155" s="18">
        <v>35.761000000000003</v>
      </c>
      <c r="N155" s="18">
        <v>6.6539999999999999</v>
      </c>
      <c r="O155" s="18">
        <v>0.53500000000000003</v>
      </c>
      <c r="P155" s="20" t="s">
        <v>149</v>
      </c>
    </row>
    <row r="156" spans="1:16" x14ac:dyDescent="0.2">
      <c r="A156" s="16" t="s">
        <v>66</v>
      </c>
      <c r="B156" s="42">
        <v>130</v>
      </c>
      <c r="C156" s="18">
        <v>0.51</v>
      </c>
      <c r="D156" s="18">
        <v>5.0999999999999997E-2</v>
      </c>
      <c r="E156" s="18">
        <v>12.446</v>
      </c>
      <c r="F156" s="18">
        <v>52.280999999999999</v>
      </c>
      <c r="G156" s="18">
        <v>3.7999999999999999E-2</v>
      </c>
      <c r="H156" s="19"/>
      <c r="I156" s="18">
        <v>6.37</v>
      </c>
      <c r="J156" s="19"/>
      <c r="K156" s="19"/>
      <c r="L156" s="18">
        <v>20.384</v>
      </c>
      <c r="M156" s="18">
        <v>14.013999999999999</v>
      </c>
      <c r="N156" s="18">
        <v>11.465999999999999</v>
      </c>
      <c r="O156" s="18">
        <v>2.8029999999999999</v>
      </c>
      <c r="P156" s="20"/>
    </row>
    <row r="157" spans="1:16" x14ac:dyDescent="0.2">
      <c r="A157" s="16" t="s">
        <v>16</v>
      </c>
      <c r="B157" s="42">
        <v>200</v>
      </c>
      <c r="C157" s="18">
        <v>1</v>
      </c>
      <c r="D157" s="18">
        <v>0.2</v>
      </c>
      <c r="E157" s="18">
        <v>20.2</v>
      </c>
      <c r="F157" s="18">
        <v>86.6</v>
      </c>
      <c r="G157" s="18">
        <v>0.02</v>
      </c>
      <c r="H157" s="19"/>
      <c r="I157" s="19"/>
      <c r="J157" s="18">
        <v>4</v>
      </c>
      <c r="K157" s="19"/>
      <c r="L157" s="19"/>
      <c r="M157" s="19"/>
      <c r="N157" s="19"/>
      <c r="O157" s="19"/>
      <c r="P157" s="20"/>
    </row>
    <row r="158" spans="1:16" x14ac:dyDescent="0.2">
      <c r="A158" s="46" t="s">
        <v>17</v>
      </c>
      <c r="B158" s="42">
        <f>SUM(B155:B157)</f>
        <v>390</v>
      </c>
      <c r="C158" s="42">
        <f>SUM(C155:C157)</f>
        <v>5.3369999999999997</v>
      </c>
      <c r="D158" s="42">
        <f t="shared" ref="D158:F158" si="22">SUM(D155:D157)</f>
        <v>12.007999999999999</v>
      </c>
      <c r="E158" s="42">
        <f t="shared" si="22"/>
        <v>56.917000000000002</v>
      </c>
      <c r="F158" s="42">
        <f t="shared" si="22"/>
        <v>357.08199999999999</v>
      </c>
      <c r="G158" s="42">
        <f>SUM(G155:G157)</f>
        <v>0.115</v>
      </c>
      <c r="H158" s="42">
        <f t="shared" ref="H158:O158" si="23">SUM(H155:H157)</f>
        <v>7.0999999999999994E-2</v>
      </c>
      <c r="I158" s="42">
        <f t="shared" si="23"/>
        <v>164.80600000000001</v>
      </c>
      <c r="J158" s="42">
        <f t="shared" si="23"/>
        <v>5</v>
      </c>
      <c r="K158" s="42">
        <f t="shared" si="23"/>
        <v>0.112</v>
      </c>
      <c r="L158" s="42">
        <f t="shared" si="23"/>
        <v>33.625</v>
      </c>
      <c r="M158" s="42">
        <f t="shared" si="23"/>
        <v>49.775000000000006</v>
      </c>
      <c r="N158" s="42">
        <f t="shared" si="23"/>
        <v>18.119999999999997</v>
      </c>
      <c r="O158" s="42">
        <f t="shared" si="23"/>
        <v>3.3380000000000001</v>
      </c>
      <c r="P158" s="35"/>
    </row>
    <row r="159" spans="1:16" x14ac:dyDescent="0.2">
      <c r="A159" s="46" t="s">
        <v>18</v>
      </c>
      <c r="B159" s="42">
        <f t="shared" ref="B159:O159" si="24">B158+B153+B145</f>
        <v>1710</v>
      </c>
      <c r="C159" s="42">
        <f t="shared" si="24"/>
        <v>40.209000000000003</v>
      </c>
      <c r="D159" s="42">
        <f t="shared" si="24"/>
        <v>41.339999999999996</v>
      </c>
      <c r="E159" s="42">
        <f t="shared" si="24"/>
        <v>216.68100000000001</v>
      </c>
      <c r="F159" s="42">
        <f t="shared" si="24"/>
        <v>1399.6220000000001</v>
      </c>
      <c r="G159" s="42">
        <f t="shared" si="24"/>
        <v>0.36399999999999999</v>
      </c>
      <c r="H159" s="42">
        <f t="shared" si="24"/>
        <v>7.7650000000000006</v>
      </c>
      <c r="I159" s="42">
        <f t="shared" si="24"/>
        <v>316.24700000000001</v>
      </c>
      <c r="J159" s="42">
        <f t="shared" si="24"/>
        <v>9</v>
      </c>
      <c r="K159" s="42">
        <f t="shared" si="24"/>
        <v>2.9270000000000005</v>
      </c>
      <c r="L159" s="42">
        <f t="shared" si="24"/>
        <v>432.34100000000001</v>
      </c>
      <c r="M159" s="42">
        <f t="shared" si="24"/>
        <v>546.798</v>
      </c>
      <c r="N159" s="42">
        <f t="shared" si="24"/>
        <v>107.56199999999998</v>
      </c>
      <c r="O159" s="42">
        <f t="shared" si="24"/>
        <v>9.7800000000000011</v>
      </c>
      <c r="P159" s="29"/>
    </row>
    <row r="160" spans="1:16" ht="12" customHeight="1" x14ac:dyDescent="0.2">
      <c r="A160" s="88" t="s">
        <v>56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</row>
    <row r="161" spans="1:16" ht="13.5" customHeight="1" x14ac:dyDescent="0.2">
      <c r="A161" s="71" t="s">
        <v>38</v>
      </c>
      <c r="B161" s="76" t="s">
        <v>64</v>
      </c>
      <c r="C161" s="71" t="s">
        <v>39</v>
      </c>
      <c r="D161" s="71"/>
      <c r="E161" s="71"/>
      <c r="F161" s="72" t="s">
        <v>19</v>
      </c>
      <c r="G161" s="71" t="s">
        <v>40</v>
      </c>
      <c r="H161" s="71"/>
      <c r="I161" s="71"/>
      <c r="J161" s="71"/>
      <c r="K161" s="71"/>
      <c r="L161" s="71" t="s">
        <v>41</v>
      </c>
      <c r="M161" s="71"/>
      <c r="N161" s="71"/>
      <c r="O161" s="71"/>
      <c r="P161" s="73" t="s">
        <v>42</v>
      </c>
    </row>
    <row r="162" spans="1:16" ht="25.5" x14ac:dyDescent="0.2">
      <c r="A162" s="71"/>
      <c r="B162" s="76"/>
      <c r="C162" s="60" t="s">
        <v>20</v>
      </c>
      <c r="D162" s="61" t="s">
        <v>21</v>
      </c>
      <c r="E162" s="62" t="s">
        <v>22</v>
      </c>
      <c r="F162" s="72"/>
      <c r="G162" s="60" t="s">
        <v>23</v>
      </c>
      <c r="H162" s="63" t="s">
        <v>69</v>
      </c>
      <c r="I162" s="60" t="s">
        <v>24</v>
      </c>
      <c r="J162" s="60" t="s">
        <v>70</v>
      </c>
      <c r="K162" s="60" t="s">
        <v>71</v>
      </c>
      <c r="L162" s="64" t="s">
        <v>72</v>
      </c>
      <c r="M162" s="64" t="s">
        <v>73</v>
      </c>
      <c r="N162" s="65" t="s">
        <v>74</v>
      </c>
      <c r="O162" s="65" t="s">
        <v>75</v>
      </c>
      <c r="P162" s="73"/>
    </row>
    <row r="163" spans="1:16" x14ac:dyDescent="0.2">
      <c r="A163" s="74" t="s">
        <v>105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</row>
    <row r="164" spans="1:16" x14ac:dyDescent="0.2">
      <c r="A164" s="16" t="s">
        <v>95</v>
      </c>
      <c r="B164" s="42">
        <v>225</v>
      </c>
      <c r="C164" s="18">
        <v>13.44</v>
      </c>
      <c r="D164" s="18">
        <v>12.077999999999999</v>
      </c>
      <c r="E164" s="18">
        <v>47.46</v>
      </c>
      <c r="F164" s="18">
        <v>352.30200000000002</v>
      </c>
      <c r="G164" s="18">
        <v>0.14699999999999999</v>
      </c>
      <c r="H164" s="18">
        <v>3.0659999999999998</v>
      </c>
      <c r="I164" s="19"/>
      <c r="J164" s="19"/>
      <c r="K164" s="18">
        <v>0.88</v>
      </c>
      <c r="L164" s="18">
        <v>209.16</v>
      </c>
      <c r="M164" s="18">
        <v>0.04</v>
      </c>
      <c r="N164" s="18">
        <v>32.340000000000003</v>
      </c>
      <c r="O164" s="18">
        <v>1.26</v>
      </c>
      <c r="P164" s="20" t="s">
        <v>130</v>
      </c>
    </row>
    <row r="165" spans="1:16" x14ac:dyDescent="0.2">
      <c r="A165" s="16" t="s">
        <v>66</v>
      </c>
      <c r="B165" s="42">
        <v>130</v>
      </c>
      <c r="C165" s="18">
        <v>0.51</v>
      </c>
      <c r="D165" s="18">
        <v>5.0999999999999997E-2</v>
      </c>
      <c r="E165" s="18">
        <v>12.446</v>
      </c>
      <c r="F165" s="18">
        <v>52.280999999999999</v>
      </c>
      <c r="G165" s="18">
        <v>3.7999999999999999E-2</v>
      </c>
      <c r="H165" s="19"/>
      <c r="I165" s="18">
        <v>6.37</v>
      </c>
      <c r="J165" s="19"/>
      <c r="K165" s="19"/>
      <c r="L165" s="18">
        <v>20.384</v>
      </c>
      <c r="M165" s="18">
        <v>14.013999999999999</v>
      </c>
      <c r="N165" s="18">
        <v>11.465999999999999</v>
      </c>
      <c r="O165" s="18">
        <v>2.8029999999999999</v>
      </c>
      <c r="P165" s="20"/>
    </row>
    <row r="166" spans="1:16" x14ac:dyDescent="0.2">
      <c r="A166" s="16" t="s">
        <v>99</v>
      </c>
      <c r="B166" s="42">
        <v>220</v>
      </c>
      <c r="C166" s="18">
        <v>0.245</v>
      </c>
      <c r="D166" s="18">
        <v>5.6000000000000001E-2</v>
      </c>
      <c r="E166" s="18">
        <v>15.189</v>
      </c>
      <c r="F166" s="18">
        <v>62.24</v>
      </c>
      <c r="G166" s="18">
        <v>3.0000000000000001E-3</v>
      </c>
      <c r="H166" s="18">
        <v>0.123</v>
      </c>
      <c r="I166" s="18">
        <v>0.6</v>
      </c>
      <c r="J166" s="18">
        <v>2</v>
      </c>
      <c r="K166" s="18">
        <v>0.01</v>
      </c>
      <c r="L166" s="18">
        <v>7.4</v>
      </c>
      <c r="M166" s="18">
        <v>9.34</v>
      </c>
      <c r="N166" s="18">
        <v>5</v>
      </c>
      <c r="O166" s="18">
        <v>0.89500000000000002</v>
      </c>
      <c r="P166" s="20" t="s">
        <v>36</v>
      </c>
    </row>
    <row r="167" spans="1:16" x14ac:dyDescent="0.2">
      <c r="A167" s="16" t="s">
        <v>68</v>
      </c>
      <c r="B167" s="42">
        <v>25</v>
      </c>
      <c r="C167" s="18">
        <v>1.8</v>
      </c>
      <c r="D167" s="18">
        <v>2.125</v>
      </c>
      <c r="E167" s="18">
        <v>13.875</v>
      </c>
      <c r="F167" s="18">
        <v>81.825000000000003</v>
      </c>
      <c r="G167" s="18">
        <v>1.4999999999999999E-2</v>
      </c>
      <c r="H167" s="18">
        <v>0.45</v>
      </c>
      <c r="I167" s="18">
        <v>11.75</v>
      </c>
      <c r="J167" s="19"/>
      <c r="K167" s="18">
        <v>0.05</v>
      </c>
      <c r="L167" s="18">
        <v>76.75</v>
      </c>
      <c r="M167" s="18">
        <v>54.75</v>
      </c>
      <c r="N167" s="18">
        <v>8.5</v>
      </c>
      <c r="O167" s="18">
        <v>0.05</v>
      </c>
      <c r="P167" s="20"/>
    </row>
    <row r="168" spans="1:16" x14ac:dyDescent="0.2">
      <c r="A168" s="16"/>
      <c r="B168" s="42"/>
      <c r="C168" s="18"/>
      <c r="D168" s="18"/>
      <c r="E168" s="18"/>
      <c r="F168" s="18"/>
      <c r="G168" s="18"/>
      <c r="H168" s="18"/>
      <c r="I168" s="18"/>
      <c r="J168" s="19"/>
      <c r="K168" s="18"/>
      <c r="L168" s="18"/>
      <c r="M168" s="18"/>
      <c r="N168" s="18"/>
      <c r="O168" s="18"/>
      <c r="P168" s="20"/>
    </row>
    <row r="169" spans="1:16" x14ac:dyDescent="0.2">
      <c r="A169" s="49" t="s">
        <v>12</v>
      </c>
      <c r="B169" s="42">
        <f>SUM(B164:B168)</f>
        <v>600</v>
      </c>
      <c r="C169" s="42">
        <f>SUM(C164:C168)</f>
        <v>15.994999999999999</v>
      </c>
      <c r="D169" s="53">
        <f>SUM(D164:D168)</f>
        <v>14.309999999999999</v>
      </c>
      <c r="E169" s="42">
        <f t="shared" ref="E169:O169" si="25">SUM(E164:E168)</f>
        <v>88.97</v>
      </c>
      <c r="F169" s="42">
        <f t="shared" si="25"/>
        <v>548.64800000000002</v>
      </c>
      <c r="G169" s="42">
        <f t="shared" si="25"/>
        <v>0.20300000000000001</v>
      </c>
      <c r="H169" s="42">
        <f t="shared" si="25"/>
        <v>3.6390000000000002</v>
      </c>
      <c r="I169" s="42">
        <f t="shared" si="25"/>
        <v>18.72</v>
      </c>
      <c r="J169" s="42">
        <f t="shared" si="25"/>
        <v>2</v>
      </c>
      <c r="K169" s="42">
        <f t="shared" si="25"/>
        <v>0.94000000000000006</v>
      </c>
      <c r="L169" s="42">
        <f>SUM(L164:L168)</f>
        <v>313.69399999999996</v>
      </c>
      <c r="M169" s="42">
        <f t="shared" si="25"/>
        <v>78.144000000000005</v>
      </c>
      <c r="N169" s="42">
        <f t="shared" si="25"/>
        <v>57.306000000000004</v>
      </c>
      <c r="O169" s="42">
        <f t="shared" si="25"/>
        <v>5.008</v>
      </c>
      <c r="P169" s="35"/>
    </row>
    <row r="170" spans="1:16" x14ac:dyDescent="0.2">
      <c r="A170" s="75" t="s">
        <v>104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</row>
    <row r="171" spans="1:16" ht="15.75" customHeight="1" x14ac:dyDescent="0.2">
      <c r="A171" s="16" t="s">
        <v>96</v>
      </c>
      <c r="B171" s="42">
        <v>30</v>
      </c>
      <c r="C171" s="18">
        <v>0.36</v>
      </c>
      <c r="D171" s="18">
        <v>0.03</v>
      </c>
      <c r="E171" s="18">
        <v>1.8009999999999999</v>
      </c>
      <c r="F171" s="18">
        <v>8.9130000000000003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20" t="s">
        <v>153</v>
      </c>
    </row>
    <row r="172" spans="1:16" ht="15.75" customHeight="1" x14ac:dyDescent="0.2">
      <c r="A172" s="16" t="s">
        <v>150</v>
      </c>
      <c r="B172" s="42">
        <v>260</v>
      </c>
      <c r="C172" s="18">
        <v>8.6479999999999997</v>
      </c>
      <c r="D172" s="18">
        <v>4.9740000000000002</v>
      </c>
      <c r="E172" s="18">
        <v>19.28</v>
      </c>
      <c r="F172" s="18">
        <v>156.47800000000001</v>
      </c>
      <c r="G172" s="18">
        <v>0.24099999999999999</v>
      </c>
      <c r="H172" s="19"/>
      <c r="I172" s="18">
        <v>210.13900000000001</v>
      </c>
      <c r="J172" s="18">
        <v>0.21199999999999999</v>
      </c>
      <c r="K172" s="18">
        <v>2.0979999999999999</v>
      </c>
      <c r="L172" s="18">
        <v>33.799999999999997</v>
      </c>
      <c r="M172" s="18">
        <v>106.184</v>
      </c>
      <c r="N172" s="18">
        <v>38.1</v>
      </c>
      <c r="O172" s="18">
        <v>1.96</v>
      </c>
      <c r="P172" s="20" t="s">
        <v>141</v>
      </c>
    </row>
    <row r="173" spans="1:16" ht="15.75" customHeight="1" x14ac:dyDescent="0.2">
      <c r="A173" s="16" t="s">
        <v>151</v>
      </c>
      <c r="B173" s="42">
        <v>40</v>
      </c>
      <c r="C173" s="18">
        <v>0.37</v>
      </c>
      <c r="D173" s="18">
        <v>1.4319999999999999</v>
      </c>
      <c r="E173" s="18">
        <v>2.3929999999999998</v>
      </c>
      <c r="F173" s="18">
        <v>23.939</v>
      </c>
      <c r="G173" s="18">
        <v>8.9999999999999993E-3</v>
      </c>
      <c r="H173" s="18">
        <v>0.11600000000000001</v>
      </c>
      <c r="I173" s="18">
        <v>68.290000000000006</v>
      </c>
      <c r="J173" s="19"/>
      <c r="K173" s="18">
        <v>0.29899999999999999</v>
      </c>
      <c r="L173" s="18">
        <v>1.8280000000000001</v>
      </c>
      <c r="M173" s="18">
        <v>5.19</v>
      </c>
      <c r="N173" s="18">
        <v>2.6160000000000001</v>
      </c>
      <c r="O173" s="18">
        <v>0.104</v>
      </c>
      <c r="P173" s="20" t="s">
        <v>154</v>
      </c>
    </row>
    <row r="174" spans="1:16" ht="15.75" customHeight="1" x14ac:dyDescent="0.2">
      <c r="A174" s="16" t="s">
        <v>152</v>
      </c>
      <c r="B174" s="42">
        <v>90</v>
      </c>
      <c r="C174" s="18">
        <v>13.127000000000001</v>
      </c>
      <c r="D174" s="18">
        <v>19.222999999999999</v>
      </c>
      <c r="E174" s="18">
        <v>8.8729999999999993</v>
      </c>
      <c r="F174" s="18">
        <v>261.00700000000001</v>
      </c>
      <c r="G174" s="18">
        <v>0.311</v>
      </c>
      <c r="H174" s="19"/>
      <c r="I174" s="18">
        <v>18.116</v>
      </c>
      <c r="J174" s="19"/>
      <c r="K174" s="18">
        <v>2.64</v>
      </c>
      <c r="L174" s="18">
        <v>9.94</v>
      </c>
      <c r="M174" s="18">
        <v>114.949</v>
      </c>
      <c r="N174" s="18">
        <v>32.523000000000003</v>
      </c>
      <c r="O174" s="18">
        <v>1.0680000000000001</v>
      </c>
      <c r="P174" s="20" t="s">
        <v>113</v>
      </c>
    </row>
    <row r="175" spans="1:16" ht="15.75" customHeight="1" x14ac:dyDescent="0.2">
      <c r="A175" s="16" t="s">
        <v>11</v>
      </c>
      <c r="B175" s="42">
        <v>180</v>
      </c>
      <c r="C175" s="18">
        <v>10.821999999999999</v>
      </c>
      <c r="D175" s="18">
        <v>5.48</v>
      </c>
      <c r="E175" s="18">
        <v>48.969000000000001</v>
      </c>
      <c r="F175" s="18">
        <v>288.48399999999998</v>
      </c>
      <c r="G175" s="18">
        <v>0.36899999999999999</v>
      </c>
      <c r="H175" s="18">
        <v>6.17</v>
      </c>
      <c r="I175" s="18">
        <v>18.884</v>
      </c>
      <c r="J175" s="19"/>
      <c r="K175" s="18">
        <v>1.131</v>
      </c>
      <c r="L175" s="18">
        <v>17.14</v>
      </c>
      <c r="M175" s="18">
        <v>255.386</v>
      </c>
      <c r="N175" s="18">
        <v>171.4</v>
      </c>
      <c r="O175" s="18">
        <v>5.742</v>
      </c>
      <c r="P175" s="20" t="s">
        <v>124</v>
      </c>
    </row>
    <row r="176" spans="1:16" ht="15.75" customHeight="1" x14ac:dyDescent="0.2">
      <c r="A176" s="16" t="s">
        <v>67</v>
      </c>
      <c r="B176" s="42">
        <v>215</v>
      </c>
      <c r="C176" s="18">
        <v>0.2</v>
      </c>
      <c r="D176" s="18">
        <v>5.0999999999999997E-2</v>
      </c>
      <c r="E176" s="18">
        <v>15.039</v>
      </c>
      <c r="F176" s="18">
        <v>61.414999999999999</v>
      </c>
      <c r="G176" s="18">
        <v>1E-3</v>
      </c>
      <c r="H176" s="18">
        <v>0.113</v>
      </c>
      <c r="I176" s="18">
        <v>0.5</v>
      </c>
      <c r="J176" s="19"/>
      <c r="K176" s="19"/>
      <c r="L176" s="18">
        <v>5.4</v>
      </c>
      <c r="M176" s="18">
        <v>8.24</v>
      </c>
      <c r="N176" s="18">
        <v>4.4000000000000004</v>
      </c>
      <c r="O176" s="18">
        <v>0.86499999999999999</v>
      </c>
      <c r="P176" s="20" t="s">
        <v>26</v>
      </c>
    </row>
    <row r="177" spans="1:16" ht="15.75" customHeight="1" x14ac:dyDescent="0.2">
      <c r="A177" s="16" t="s">
        <v>14</v>
      </c>
      <c r="B177" s="42">
        <v>30</v>
      </c>
      <c r="C177" s="18">
        <v>1.98</v>
      </c>
      <c r="D177" s="19"/>
      <c r="E177" s="18">
        <v>10.02</v>
      </c>
      <c r="F177" s="18">
        <v>48</v>
      </c>
      <c r="G177" s="18">
        <v>0.06</v>
      </c>
      <c r="H177" s="18">
        <v>2.2949999999999999</v>
      </c>
      <c r="I177" s="18">
        <v>3</v>
      </c>
      <c r="J177" s="19"/>
      <c r="K177" s="18">
        <v>1.8</v>
      </c>
      <c r="L177" s="19"/>
      <c r="M177" s="19"/>
      <c r="N177" s="19"/>
      <c r="O177" s="18">
        <v>0.6</v>
      </c>
      <c r="P177" s="20"/>
    </row>
    <row r="178" spans="1:16" ht="15.75" customHeight="1" x14ac:dyDescent="0.2">
      <c r="A178" s="16" t="s">
        <v>27</v>
      </c>
      <c r="B178" s="42">
        <v>30</v>
      </c>
      <c r="C178" s="18">
        <v>2.25</v>
      </c>
      <c r="D178" s="18">
        <v>0.87</v>
      </c>
      <c r="E178" s="18">
        <v>15.42</v>
      </c>
      <c r="F178" s="18">
        <v>78.510000000000005</v>
      </c>
      <c r="G178" s="18">
        <v>3.3000000000000002E-2</v>
      </c>
      <c r="H178" s="18">
        <v>0.63</v>
      </c>
      <c r="I178" s="19"/>
      <c r="J178" s="19"/>
      <c r="K178" s="18">
        <v>0.51</v>
      </c>
      <c r="L178" s="18">
        <v>5.7</v>
      </c>
      <c r="M178" s="18">
        <v>19.5</v>
      </c>
      <c r="N178" s="18">
        <v>3.9</v>
      </c>
      <c r="O178" s="18">
        <v>0.36</v>
      </c>
      <c r="P178" s="20"/>
    </row>
    <row r="179" spans="1:16" x14ac:dyDescent="0.2">
      <c r="A179" s="49" t="s">
        <v>15</v>
      </c>
      <c r="B179" s="42">
        <f t="shared" ref="B179:O179" si="26">SUM(B171:B178)</f>
        <v>875</v>
      </c>
      <c r="C179" s="42">
        <f t="shared" si="26"/>
        <v>37.756999999999998</v>
      </c>
      <c r="D179" s="42">
        <f t="shared" si="26"/>
        <v>32.059999999999995</v>
      </c>
      <c r="E179" s="42">
        <f t="shared" si="26"/>
        <v>121.795</v>
      </c>
      <c r="F179" s="42">
        <f t="shared" si="26"/>
        <v>926.74599999999987</v>
      </c>
      <c r="G179" s="42">
        <f t="shared" si="26"/>
        <v>1.0239999999999998</v>
      </c>
      <c r="H179" s="42">
        <f t="shared" si="26"/>
        <v>9.3239999999999998</v>
      </c>
      <c r="I179" s="42">
        <f t="shared" si="26"/>
        <v>318.92900000000003</v>
      </c>
      <c r="J179" s="42">
        <f t="shared" si="26"/>
        <v>0.21199999999999999</v>
      </c>
      <c r="K179" s="42">
        <f t="shared" si="26"/>
        <v>8.4779999999999998</v>
      </c>
      <c r="L179" s="42">
        <f t="shared" si="26"/>
        <v>73.808000000000007</v>
      </c>
      <c r="M179" s="42">
        <f t="shared" si="26"/>
        <v>509.44899999999996</v>
      </c>
      <c r="N179" s="42">
        <f t="shared" si="26"/>
        <v>252.93900000000002</v>
      </c>
      <c r="O179" s="42">
        <f t="shared" si="26"/>
        <v>10.699</v>
      </c>
      <c r="P179" s="29"/>
    </row>
    <row r="180" spans="1:16" x14ac:dyDescent="0.2">
      <c r="A180" s="75" t="s">
        <v>106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</row>
    <row r="181" spans="1:16" x14ac:dyDescent="0.2">
      <c r="A181" s="16" t="s">
        <v>129</v>
      </c>
      <c r="B181" s="42">
        <v>60</v>
      </c>
      <c r="C181" s="18">
        <v>3.8639999999999999</v>
      </c>
      <c r="D181" s="18">
        <v>3.4849999999999999</v>
      </c>
      <c r="E181" s="18">
        <v>25.850999999999999</v>
      </c>
      <c r="F181" s="18">
        <v>150.227</v>
      </c>
      <c r="G181" s="18">
        <v>6.0999999999999999E-2</v>
      </c>
      <c r="H181" s="18">
        <v>1.0840000000000001</v>
      </c>
      <c r="I181" s="18">
        <v>132.02000000000001</v>
      </c>
      <c r="J181" s="18">
        <v>1.25</v>
      </c>
      <c r="K181" s="18">
        <v>1.6779999999999999</v>
      </c>
      <c r="L181" s="18">
        <v>13.468</v>
      </c>
      <c r="M181" s="18">
        <v>39.456000000000003</v>
      </c>
      <c r="N181" s="18">
        <v>7.1219999999999999</v>
      </c>
      <c r="O181" s="18">
        <v>0.59699999999999998</v>
      </c>
      <c r="P181" s="20" t="s">
        <v>130</v>
      </c>
    </row>
    <row r="182" spans="1:16" x14ac:dyDescent="0.2">
      <c r="A182" s="16" t="s">
        <v>85</v>
      </c>
      <c r="B182" s="42">
        <v>160</v>
      </c>
      <c r="C182" s="18">
        <v>0.627</v>
      </c>
      <c r="D182" s="18">
        <v>0.47</v>
      </c>
      <c r="E182" s="18">
        <v>16.170000000000002</v>
      </c>
      <c r="F182" s="18">
        <v>71.421999999999997</v>
      </c>
      <c r="G182" s="18">
        <v>3.1E-2</v>
      </c>
      <c r="H182" s="19"/>
      <c r="I182" s="18">
        <v>3.1360000000000001</v>
      </c>
      <c r="J182" s="19"/>
      <c r="K182" s="19"/>
      <c r="L182" s="18">
        <v>29.792000000000002</v>
      </c>
      <c r="M182" s="18">
        <v>25.088000000000001</v>
      </c>
      <c r="N182" s="18">
        <v>18.815999999999999</v>
      </c>
      <c r="O182" s="18">
        <v>3.6059999999999999</v>
      </c>
      <c r="P182" s="20"/>
    </row>
    <row r="183" spans="1:16" x14ac:dyDescent="0.2">
      <c r="A183" s="16" t="s">
        <v>16</v>
      </c>
      <c r="B183" s="42">
        <v>200</v>
      </c>
      <c r="C183" s="18">
        <v>1</v>
      </c>
      <c r="D183" s="18">
        <v>0.2</v>
      </c>
      <c r="E183" s="18">
        <v>20.2</v>
      </c>
      <c r="F183" s="18">
        <v>86.6</v>
      </c>
      <c r="G183" s="18">
        <v>0.02</v>
      </c>
      <c r="H183" s="19"/>
      <c r="I183" s="19"/>
      <c r="J183" s="18">
        <v>4</v>
      </c>
      <c r="K183" s="19"/>
      <c r="L183" s="19"/>
      <c r="M183" s="19"/>
      <c r="N183" s="19"/>
      <c r="O183" s="19"/>
      <c r="P183" s="20"/>
    </row>
    <row r="184" spans="1:16" x14ac:dyDescent="0.2">
      <c r="A184" s="49" t="s">
        <v>17</v>
      </c>
      <c r="B184" s="42">
        <f>SUM(B181:B183)</f>
        <v>420</v>
      </c>
      <c r="C184" s="42">
        <f>SUM(C181:C183)</f>
        <v>5.4909999999999997</v>
      </c>
      <c r="D184" s="42">
        <f t="shared" ref="D184:O184" si="27">SUM(D181:D183)</f>
        <v>4.1550000000000002</v>
      </c>
      <c r="E184" s="42">
        <f t="shared" si="27"/>
        <v>62.221000000000004</v>
      </c>
      <c r="F184" s="42">
        <f t="shared" si="27"/>
        <v>308.24900000000002</v>
      </c>
      <c r="G184" s="42">
        <f t="shared" si="27"/>
        <v>0.112</v>
      </c>
      <c r="H184" s="42">
        <f t="shared" si="27"/>
        <v>1.0840000000000001</v>
      </c>
      <c r="I184" s="42">
        <f t="shared" si="27"/>
        <v>135.15600000000001</v>
      </c>
      <c r="J184" s="42">
        <f>SUM(J181:J183)</f>
        <v>5.25</v>
      </c>
      <c r="K184" s="42">
        <f t="shared" si="27"/>
        <v>1.6779999999999999</v>
      </c>
      <c r="L184" s="42">
        <f t="shared" si="27"/>
        <v>43.260000000000005</v>
      </c>
      <c r="M184" s="42">
        <f t="shared" si="27"/>
        <v>64.544000000000011</v>
      </c>
      <c r="N184" s="42">
        <f t="shared" si="27"/>
        <v>25.937999999999999</v>
      </c>
      <c r="O184" s="42">
        <f t="shared" si="27"/>
        <v>4.2029999999999994</v>
      </c>
      <c r="P184" s="29"/>
    </row>
    <row r="185" spans="1:16" x14ac:dyDescent="0.2">
      <c r="A185" s="49" t="s">
        <v>18</v>
      </c>
      <c r="B185" s="42">
        <f t="shared" ref="B185:O185" si="28">B184+B179+B169</f>
        <v>1895</v>
      </c>
      <c r="C185" s="42">
        <f t="shared" si="28"/>
        <v>59.242999999999995</v>
      </c>
      <c r="D185" s="42">
        <f t="shared" si="28"/>
        <v>50.524999999999991</v>
      </c>
      <c r="E185" s="42">
        <f t="shared" si="28"/>
        <v>272.98599999999999</v>
      </c>
      <c r="F185" s="42">
        <f t="shared" si="28"/>
        <v>1783.643</v>
      </c>
      <c r="G185" s="42">
        <f t="shared" si="28"/>
        <v>1.339</v>
      </c>
      <c r="H185" s="42">
        <f t="shared" si="28"/>
        <v>14.047000000000001</v>
      </c>
      <c r="I185" s="42">
        <f t="shared" si="28"/>
        <v>472.80500000000006</v>
      </c>
      <c r="J185" s="42">
        <f t="shared" si="28"/>
        <v>7.4619999999999997</v>
      </c>
      <c r="K185" s="42">
        <f t="shared" si="28"/>
        <v>11.095999999999998</v>
      </c>
      <c r="L185" s="42">
        <f t="shared" si="28"/>
        <v>430.76199999999994</v>
      </c>
      <c r="M185" s="42">
        <f t="shared" si="28"/>
        <v>652.13699999999994</v>
      </c>
      <c r="N185" s="42">
        <f t="shared" si="28"/>
        <v>336.18299999999999</v>
      </c>
      <c r="O185" s="42">
        <f t="shared" si="28"/>
        <v>19.91</v>
      </c>
      <c r="P185" s="29"/>
    </row>
    <row r="186" spans="1:16" x14ac:dyDescent="0.2">
      <c r="A186" s="88" t="s">
        <v>48</v>
      </c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</row>
    <row r="187" spans="1:16" ht="13.5" customHeight="1" x14ac:dyDescent="0.2">
      <c r="A187" s="71" t="s">
        <v>38</v>
      </c>
      <c r="B187" s="76" t="s">
        <v>64</v>
      </c>
      <c r="C187" s="71" t="s">
        <v>39</v>
      </c>
      <c r="D187" s="71"/>
      <c r="E187" s="71"/>
      <c r="F187" s="72" t="s">
        <v>19</v>
      </c>
      <c r="G187" s="71" t="s">
        <v>40</v>
      </c>
      <c r="H187" s="71"/>
      <c r="I187" s="71"/>
      <c r="J187" s="71"/>
      <c r="K187" s="71"/>
      <c r="L187" s="71" t="s">
        <v>41</v>
      </c>
      <c r="M187" s="71"/>
      <c r="N187" s="71"/>
      <c r="O187" s="71"/>
      <c r="P187" s="73" t="s">
        <v>42</v>
      </c>
    </row>
    <row r="188" spans="1:16" ht="25.5" x14ac:dyDescent="0.2">
      <c r="A188" s="71"/>
      <c r="B188" s="76"/>
      <c r="C188" s="60" t="s">
        <v>20</v>
      </c>
      <c r="D188" s="61" t="s">
        <v>21</v>
      </c>
      <c r="E188" s="62" t="s">
        <v>22</v>
      </c>
      <c r="F188" s="72"/>
      <c r="G188" s="60" t="s">
        <v>23</v>
      </c>
      <c r="H188" s="63" t="s">
        <v>69</v>
      </c>
      <c r="I188" s="60" t="s">
        <v>24</v>
      </c>
      <c r="J188" s="60" t="s">
        <v>70</v>
      </c>
      <c r="K188" s="60" t="s">
        <v>71</v>
      </c>
      <c r="L188" s="64" t="s">
        <v>72</v>
      </c>
      <c r="M188" s="64" t="s">
        <v>73</v>
      </c>
      <c r="N188" s="65" t="s">
        <v>74</v>
      </c>
      <c r="O188" s="65" t="s">
        <v>75</v>
      </c>
      <c r="P188" s="73"/>
    </row>
    <row r="189" spans="1:16" x14ac:dyDescent="0.2">
      <c r="A189" s="74" t="s">
        <v>105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</row>
    <row r="190" spans="1:16" x14ac:dyDescent="0.2">
      <c r="A190" s="16" t="s">
        <v>97</v>
      </c>
      <c r="B190" s="42">
        <v>90</v>
      </c>
      <c r="C190" s="18">
        <v>16.045999999999999</v>
      </c>
      <c r="D190" s="18">
        <v>6.8689999999999998</v>
      </c>
      <c r="E190" s="18">
        <v>13.226000000000001</v>
      </c>
      <c r="F190" s="18">
        <v>178.905</v>
      </c>
      <c r="G190" s="18">
        <v>7.3999999999999996E-2</v>
      </c>
      <c r="H190" s="19"/>
      <c r="I190" s="18">
        <v>55.4</v>
      </c>
      <c r="J190" s="19"/>
      <c r="K190" s="18">
        <v>0.88</v>
      </c>
      <c r="L190" s="18">
        <v>21.884</v>
      </c>
      <c r="M190" s="18">
        <v>0.04</v>
      </c>
      <c r="N190" s="18">
        <v>55.927999999999997</v>
      </c>
      <c r="O190" s="18">
        <v>1.1659999999999999</v>
      </c>
      <c r="P190" s="20" t="s">
        <v>113</v>
      </c>
    </row>
    <row r="191" spans="1:16" x14ac:dyDescent="0.2">
      <c r="A191" s="16" t="s">
        <v>25</v>
      </c>
      <c r="B191" s="42">
        <v>180</v>
      </c>
      <c r="C191" s="18">
        <v>3.9550000000000001</v>
      </c>
      <c r="D191" s="18">
        <v>4.9779999999999998</v>
      </c>
      <c r="E191" s="18">
        <v>27.088999999999999</v>
      </c>
      <c r="F191" s="18">
        <v>168.97499999999999</v>
      </c>
      <c r="G191" s="18">
        <v>0.20100000000000001</v>
      </c>
      <c r="H191" s="18">
        <v>0.20799999999999999</v>
      </c>
      <c r="I191" s="18">
        <v>33.21</v>
      </c>
      <c r="J191" s="19"/>
      <c r="K191" s="18">
        <v>0.59</v>
      </c>
      <c r="L191" s="18">
        <v>47.112000000000002</v>
      </c>
      <c r="M191" s="18">
        <v>115.32599999999999</v>
      </c>
      <c r="N191" s="18">
        <v>40.08</v>
      </c>
      <c r="O191" s="18">
        <v>1.452</v>
      </c>
      <c r="P191" s="20">
        <v>312</v>
      </c>
    </row>
    <row r="192" spans="1:16" x14ac:dyDescent="0.2">
      <c r="A192" s="16" t="s">
        <v>67</v>
      </c>
      <c r="B192" s="42">
        <v>215</v>
      </c>
      <c r="C192" s="18">
        <v>0.2</v>
      </c>
      <c r="D192" s="18">
        <v>5.0999999999999997E-2</v>
      </c>
      <c r="E192" s="18">
        <v>15.039</v>
      </c>
      <c r="F192" s="18">
        <v>61.414999999999999</v>
      </c>
      <c r="G192" s="18">
        <v>1E-3</v>
      </c>
      <c r="H192" s="18">
        <v>0.113</v>
      </c>
      <c r="I192" s="18">
        <v>0.5</v>
      </c>
      <c r="J192" s="19"/>
      <c r="K192" s="19"/>
      <c r="L192" s="18">
        <v>5.4</v>
      </c>
      <c r="M192" s="18">
        <v>8.24</v>
      </c>
      <c r="N192" s="18">
        <v>4.4000000000000004</v>
      </c>
      <c r="O192" s="18">
        <v>0.86499999999999999</v>
      </c>
      <c r="P192" s="20" t="s">
        <v>26</v>
      </c>
    </row>
    <row r="193" spans="1:16" x14ac:dyDescent="0.2">
      <c r="A193" s="16" t="s">
        <v>27</v>
      </c>
      <c r="B193" s="42">
        <v>60</v>
      </c>
      <c r="C193" s="18">
        <v>4.5</v>
      </c>
      <c r="D193" s="18">
        <v>1.74</v>
      </c>
      <c r="E193" s="18">
        <v>30.84</v>
      </c>
      <c r="F193" s="18">
        <v>157.02000000000001</v>
      </c>
      <c r="G193" s="18">
        <v>6.6000000000000003E-2</v>
      </c>
      <c r="H193" s="18">
        <v>1.26</v>
      </c>
      <c r="I193" s="19"/>
      <c r="J193" s="19"/>
      <c r="K193" s="18">
        <v>1.02</v>
      </c>
      <c r="L193" s="18">
        <v>11.4</v>
      </c>
      <c r="M193" s="18">
        <v>39</v>
      </c>
      <c r="N193" s="18">
        <v>7.8</v>
      </c>
      <c r="O193" s="18">
        <v>0.72</v>
      </c>
      <c r="P193" s="20"/>
    </row>
    <row r="194" spans="1:16" x14ac:dyDescent="0.2">
      <c r="A194" s="49" t="s">
        <v>12</v>
      </c>
      <c r="B194" s="42">
        <f t="shared" ref="B194:O194" si="29">SUM(B190:B193)</f>
        <v>545</v>
      </c>
      <c r="C194" s="42">
        <f t="shared" si="29"/>
        <v>24.700999999999997</v>
      </c>
      <c r="D194" s="42">
        <f t="shared" si="29"/>
        <v>13.638</v>
      </c>
      <c r="E194" s="42">
        <f t="shared" si="29"/>
        <v>86.194000000000003</v>
      </c>
      <c r="F194" s="42">
        <f t="shared" si="29"/>
        <v>566.31500000000005</v>
      </c>
      <c r="G194" s="42">
        <f t="shared" si="29"/>
        <v>0.34200000000000003</v>
      </c>
      <c r="H194" s="42">
        <f t="shared" si="29"/>
        <v>1.581</v>
      </c>
      <c r="I194" s="53">
        <f t="shared" si="29"/>
        <v>89.11</v>
      </c>
      <c r="J194" s="42">
        <f t="shared" si="29"/>
        <v>0</v>
      </c>
      <c r="K194" s="42">
        <f t="shared" si="29"/>
        <v>2.4900000000000002</v>
      </c>
      <c r="L194" s="42">
        <f t="shared" si="29"/>
        <v>85.796000000000021</v>
      </c>
      <c r="M194" s="42">
        <f t="shared" si="29"/>
        <v>162.60599999999999</v>
      </c>
      <c r="N194" s="42">
        <f t="shared" si="29"/>
        <v>108.208</v>
      </c>
      <c r="O194" s="42">
        <f t="shared" si="29"/>
        <v>4.2029999999999994</v>
      </c>
      <c r="P194" s="50"/>
    </row>
    <row r="195" spans="1:16" x14ac:dyDescent="0.2">
      <c r="A195" s="75" t="s">
        <v>104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</row>
    <row r="196" spans="1:16" ht="26.25" customHeight="1" x14ac:dyDescent="0.2">
      <c r="A196" s="16" t="s">
        <v>112</v>
      </c>
      <c r="B196" s="45">
        <v>50</v>
      </c>
      <c r="C196" s="18">
        <v>0.627</v>
      </c>
      <c r="D196" s="18">
        <v>5.0199999999999996</v>
      </c>
      <c r="E196" s="18">
        <v>1.6539999999999999</v>
      </c>
      <c r="F196" s="18">
        <v>54.305</v>
      </c>
      <c r="G196" s="18">
        <v>1.4999999999999999E-2</v>
      </c>
      <c r="H196" s="18">
        <v>7.5999999999999998E-2</v>
      </c>
      <c r="I196" s="18">
        <v>1.5069999999999999</v>
      </c>
      <c r="J196" s="19"/>
      <c r="K196" s="18">
        <v>2.2250000000000001</v>
      </c>
      <c r="L196" s="18">
        <v>16.286999999999999</v>
      </c>
      <c r="M196" s="18">
        <v>15.416</v>
      </c>
      <c r="N196" s="18">
        <v>7.5309999999999997</v>
      </c>
      <c r="O196" s="18">
        <v>0.27600000000000002</v>
      </c>
      <c r="P196" s="20">
        <v>49</v>
      </c>
    </row>
    <row r="197" spans="1:16" ht="26.25" customHeight="1" x14ac:dyDescent="0.2">
      <c r="A197" s="16" t="s">
        <v>98</v>
      </c>
      <c r="B197" s="45">
        <v>250</v>
      </c>
      <c r="C197" s="18">
        <v>3.5579999999999998</v>
      </c>
      <c r="D197" s="18">
        <v>5.3860000000000001</v>
      </c>
      <c r="E197" s="18">
        <v>16.588000000000001</v>
      </c>
      <c r="F197" s="18">
        <v>129.05799999999999</v>
      </c>
      <c r="G197" s="18">
        <v>0.109</v>
      </c>
      <c r="H197" s="18">
        <v>0.21099999999999999</v>
      </c>
      <c r="I197" s="18">
        <v>202.863</v>
      </c>
      <c r="J197" s="18">
        <v>0.10100000000000001</v>
      </c>
      <c r="K197" s="18">
        <v>2.347</v>
      </c>
      <c r="L197" s="18">
        <v>16.771000000000001</v>
      </c>
      <c r="M197" s="18">
        <v>70.343000000000004</v>
      </c>
      <c r="N197" s="18">
        <v>25.343</v>
      </c>
      <c r="O197" s="18">
        <v>0.94599999999999995</v>
      </c>
      <c r="P197" s="20">
        <v>132</v>
      </c>
    </row>
    <row r="198" spans="1:16" ht="26.25" customHeight="1" x14ac:dyDescent="0.2">
      <c r="A198" s="16" t="s">
        <v>160</v>
      </c>
      <c r="B198" s="45">
        <v>100</v>
      </c>
      <c r="C198" s="18">
        <v>10.576000000000001</v>
      </c>
      <c r="D198" s="18">
        <v>6.3620000000000001</v>
      </c>
      <c r="E198" s="18">
        <v>3.8159999999999998</v>
      </c>
      <c r="F198" s="18">
        <v>114.821</v>
      </c>
      <c r="G198" s="18">
        <v>9.8000000000000004E-2</v>
      </c>
      <c r="H198" s="18">
        <v>6.8000000000000005E-2</v>
      </c>
      <c r="I198" s="18">
        <v>565.78499999999997</v>
      </c>
      <c r="J198" s="19"/>
      <c r="K198" s="18">
        <v>2.359</v>
      </c>
      <c r="L198" s="18">
        <v>29.414000000000001</v>
      </c>
      <c r="M198" s="18">
        <v>167.184</v>
      </c>
      <c r="N198" s="18">
        <v>34.304000000000002</v>
      </c>
      <c r="O198" s="18">
        <v>0.76300000000000001</v>
      </c>
      <c r="P198" s="20">
        <v>374</v>
      </c>
    </row>
    <row r="199" spans="1:16" ht="23.25" customHeight="1" x14ac:dyDescent="0.2">
      <c r="A199" s="16" t="s">
        <v>35</v>
      </c>
      <c r="B199" s="45">
        <v>180</v>
      </c>
      <c r="C199" s="18">
        <v>4.5780000000000003</v>
      </c>
      <c r="D199" s="18">
        <v>5.3280000000000003</v>
      </c>
      <c r="E199" s="18">
        <v>48.012</v>
      </c>
      <c r="F199" s="18">
        <v>258.31200000000001</v>
      </c>
      <c r="G199" s="18">
        <v>5.1999999999999998E-2</v>
      </c>
      <c r="H199" s="19"/>
      <c r="I199" s="18">
        <v>30.3</v>
      </c>
      <c r="J199" s="19"/>
      <c r="K199" s="18">
        <v>0.78600000000000003</v>
      </c>
      <c r="L199" s="18">
        <v>5.1840000000000002</v>
      </c>
      <c r="M199" s="18">
        <v>97.2</v>
      </c>
      <c r="N199" s="18">
        <v>32.4</v>
      </c>
      <c r="O199" s="18">
        <v>0.64800000000000002</v>
      </c>
      <c r="P199" s="20" t="s">
        <v>33</v>
      </c>
    </row>
    <row r="200" spans="1:16" ht="14.25" customHeight="1" x14ac:dyDescent="0.2">
      <c r="A200" s="16" t="s">
        <v>99</v>
      </c>
      <c r="B200" s="45">
        <v>220</v>
      </c>
      <c r="C200" s="18">
        <v>0.245</v>
      </c>
      <c r="D200" s="18">
        <v>5.6000000000000001E-2</v>
      </c>
      <c r="E200" s="18">
        <v>15.189</v>
      </c>
      <c r="F200" s="18">
        <v>62.24</v>
      </c>
      <c r="G200" s="18">
        <v>3.0000000000000001E-3</v>
      </c>
      <c r="H200" s="18">
        <v>0.123</v>
      </c>
      <c r="I200" s="18">
        <v>0.6</v>
      </c>
      <c r="J200" s="18">
        <v>2</v>
      </c>
      <c r="K200" s="18">
        <v>0.01</v>
      </c>
      <c r="L200" s="18">
        <v>7.4</v>
      </c>
      <c r="M200" s="18">
        <v>9.34</v>
      </c>
      <c r="N200" s="18">
        <v>5</v>
      </c>
      <c r="O200" s="18">
        <v>0.89500000000000002</v>
      </c>
      <c r="P200" s="20" t="s">
        <v>36</v>
      </c>
    </row>
    <row r="201" spans="1:16" ht="13.5" customHeight="1" x14ac:dyDescent="0.2">
      <c r="A201" s="16" t="s">
        <v>27</v>
      </c>
      <c r="B201" s="45">
        <v>30</v>
      </c>
      <c r="C201" s="18">
        <v>1.98</v>
      </c>
      <c r="D201" s="19"/>
      <c r="E201" s="18">
        <v>10.02</v>
      </c>
      <c r="F201" s="18">
        <v>48</v>
      </c>
      <c r="G201" s="18">
        <v>0.06</v>
      </c>
      <c r="H201" s="18">
        <v>2.2949999999999999</v>
      </c>
      <c r="I201" s="18">
        <v>3</v>
      </c>
      <c r="J201" s="19"/>
      <c r="K201" s="18">
        <v>1.8</v>
      </c>
      <c r="L201" s="19"/>
      <c r="M201" s="19"/>
      <c r="N201" s="19"/>
      <c r="O201" s="18">
        <v>0.6</v>
      </c>
      <c r="P201" s="20"/>
    </row>
    <row r="202" spans="1:16" ht="12.75" customHeight="1" x14ac:dyDescent="0.2">
      <c r="A202" s="16" t="s">
        <v>14</v>
      </c>
      <c r="B202" s="45">
        <v>30</v>
      </c>
      <c r="C202" s="18">
        <v>2.25</v>
      </c>
      <c r="D202" s="18">
        <v>0.87</v>
      </c>
      <c r="E202" s="18">
        <v>15.42</v>
      </c>
      <c r="F202" s="18">
        <v>78.510000000000005</v>
      </c>
      <c r="G202" s="18">
        <v>3.3000000000000002E-2</v>
      </c>
      <c r="H202" s="18">
        <v>0.63</v>
      </c>
      <c r="I202" s="19"/>
      <c r="J202" s="19"/>
      <c r="K202" s="18">
        <v>0.51</v>
      </c>
      <c r="L202" s="18">
        <v>5.7</v>
      </c>
      <c r="M202" s="18">
        <v>19.5</v>
      </c>
      <c r="N202" s="18">
        <v>3.9</v>
      </c>
      <c r="O202" s="18">
        <v>0.36</v>
      </c>
      <c r="P202" s="20"/>
    </row>
    <row r="203" spans="1:16" ht="17.25" customHeight="1" x14ac:dyDescent="0.2">
      <c r="A203" s="46" t="s">
        <v>15</v>
      </c>
      <c r="B203" s="45">
        <f t="shared" ref="B203:O203" si="30">SUM(B196:B202)</f>
        <v>860</v>
      </c>
      <c r="C203" s="45">
        <f t="shared" si="30"/>
        <v>23.814</v>
      </c>
      <c r="D203" s="45">
        <f t="shared" si="30"/>
        <v>23.022000000000002</v>
      </c>
      <c r="E203" s="45">
        <f t="shared" si="30"/>
        <v>110.69899999999998</v>
      </c>
      <c r="F203" s="45">
        <f t="shared" si="30"/>
        <v>745.24599999999998</v>
      </c>
      <c r="G203" s="45">
        <f t="shared" si="30"/>
        <v>0.37</v>
      </c>
      <c r="H203" s="45">
        <f t="shared" si="30"/>
        <v>3.4029999999999996</v>
      </c>
      <c r="I203" s="55">
        <f t="shared" si="30"/>
        <v>804.05499999999995</v>
      </c>
      <c r="J203" s="45">
        <f t="shared" si="30"/>
        <v>2.101</v>
      </c>
      <c r="K203" s="45">
        <f t="shared" si="30"/>
        <v>10.037000000000001</v>
      </c>
      <c r="L203" s="45">
        <f t="shared" si="30"/>
        <v>80.756000000000014</v>
      </c>
      <c r="M203" s="45">
        <f t="shared" si="30"/>
        <v>378.98299999999995</v>
      </c>
      <c r="N203" s="45">
        <f t="shared" si="30"/>
        <v>108.47800000000001</v>
      </c>
      <c r="O203" s="45">
        <f t="shared" si="30"/>
        <v>4.4880000000000004</v>
      </c>
      <c r="P203" s="35"/>
    </row>
    <row r="204" spans="1:16" x14ac:dyDescent="0.2">
      <c r="A204" s="75" t="s">
        <v>106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</row>
    <row r="205" spans="1:16" x14ac:dyDescent="0.2">
      <c r="A205" s="16" t="s">
        <v>155</v>
      </c>
      <c r="B205" s="42">
        <v>60</v>
      </c>
      <c r="C205" s="18">
        <v>5.5949999999999998</v>
      </c>
      <c r="D205" s="18">
        <v>8.0039999999999996</v>
      </c>
      <c r="E205" s="18">
        <v>21.306999999999999</v>
      </c>
      <c r="F205" s="18">
        <v>179.64500000000001</v>
      </c>
      <c r="G205" s="18">
        <v>6.8000000000000005E-2</v>
      </c>
      <c r="H205" s="18">
        <v>1.736</v>
      </c>
      <c r="I205" s="18">
        <v>53.015000000000001</v>
      </c>
      <c r="J205" s="19"/>
      <c r="K205" s="18">
        <v>2.738</v>
      </c>
      <c r="L205" s="18">
        <v>25.405000000000001</v>
      </c>
      <c r="M205" s="18">
        <v>66.914000000000001</v>
      </c>
      <c r="N205" s="18">
        <v>17.273</v>
      </c>
      <c r="O205" s="18">
        <v>0.92400000000000004</v>
      </c>
      <c r="P205" s="20" t="s">
        <v>130</v>
      </c>
    </row>
    <row r="206" spans="1:16" x14ac:dyDescent="0.2">
      <c r="A206" s="16" t="s">
        <v>85</v>
      </c>
      <c r="B206" s="42">
        <v>160</v>
      </c>
      <c r="C206" s="18">
        <v>0.627</v>
      </c>
      <c r="D206" s="18">
        <v>0.47</v>
      </c>
      <c r="E206" s="18">
        <v>16.170000000000002</v>
      </c>
      <c r="F206" s="18">
        <v>71.421999999999997</v>
      </c>
      <c r="G206" s="18">
        <v>3.1E-2</v>
      </c>
      <c r="H206" s="19"/>
      <c r="I206" s="18">
        <v>3.1360000000000001</v>
      </c>
      <c r="J206" s="19"/>
      <c r="K206" s="19"/>
      <c r="L206" s="18">
        <v>29.792000000000002</v>
      </c>
      <c r="M206" s="18">
        <v>25.088000000000001</v>
      </c>
      <c r="N206" s="18">
        <v>18.815999999999999</v>
      </c>
      <c r="O206" s="18">
        <v>3.6059999999999999</v>
      </c>
      <c r="P206" s="20"/>
    </row>
    <row r="207" spans="1:16" x14ac:dyDescent="0.2">
      <c r="A207" s="16" t="s">
        <v>16</v>
      </c>
      <c r="B207" s="42">
        <v>200</v>
      </c>
      <c r="C207" s="18">
        <v>1</v>
      </c>
      <c r="D207" s="18">
        <v>0.2</v>
      </c>
      <c r="E207" s="18">
        <v>20.2</v>
      </c>
      <c r="F207" s="18">
        <v>86.6</v>
      </c>
      <c r="G207" s="18">
        <v>0.02</v>
      </c>
      <c r="H207" s="19"/>
      <c r="I207" s="19"/>
      <c r="J207" s="18">
        <v>4</v>
      </c>
      <c r="K207" s="19"/>
      <c r="L207" s="19"/>
      <c r="M207" s="19"/>
      <c r="N207" s="19"/>
      <c r="O207" s="19"/>
      <c r="P207" s="20"/>
    </row>
    <row r="208" spans="1:16" x14ac:dyDescent="0.2">
      <c r="A208" s="49" t="s">
        <v>17</v>
      </c>
      <c r="B208" s="42">
        <f>SUM(B205:B207)</f>
        <v>420</v>
      </c>
      <c r="C208" s="42">
        <f>SUM(C205:C207)</f>
        <v>7.2219999999999995</v>
      </c>
      <c r="D208" s="42">
        <f t="shared" ref="D208:O208" si="31">SUM(D205:D207)</f>
        <v>8.6739999999999995</v>
      </c>
      <c r="E208" s="42">
        <f t="shared" si="31"/>
        <v>57.677000000000007</v>
      </c>
      <c r="F208" s="42">
        <f t="shared" si="31"/>
        <v>337.66700000000003</v>
      </c>
      <c r="G208" s="42">
        <f t="shared" si="31"/>
        <v>0.11900000000000001</v>
      </c>
      <c r="H208" s="42">
        <f t="shared" si="31"/>
        <v>1.736</v>
      </c>
      <c r="I208" s="42">
        <f>SUM(I205:I207)</f>
        <v>56.151000000000003</v>
      </c>
      <c r="J208" s="42">
        <f t="shared" si="31"/>
        <v>4</v>
      </c>
      <c r="K208" s="42">
        <f t="shared" si="31"/>
        <v>2.738</v>
      </c>
      <c r="L208" s="42">
        <f t="shared" si="31"/>
        <v>55.197000000000003</v>
      </c>
      <c r="M208" s="42">
        <f t="shared" si="31"/>
        <v>92.00200000000001</v>
      </c>
      <c r="N208" s="42">
        <f t="shared" si="31"/>
        <v>36.088999999999999</v>
      </c>
      <c r="O208" s="42">
        <f t="shared" si="31"/>
        <v>4.53</v>
      </c>
      <c r="P208" s="29"/>
    </row>
    <row r="209" spans="1:16" x14ac:dyDescent="0.2">
      <c r="A209" s="46" t="s">
        <v>18</v>
      </c>
      <c r="B209" s="42">
        <f t="shared" ref="B209:O209" si="32">B208+B203+B194</f>
        <v>1825</v>
      </c>
      <c r="C209" s="42">
        <f t="shared" si="32"/>
        <v>55.736999999999995</v>
      </c>
      <c r="D209" s="42">
        <f t="shared" si="32"/>
        <v>45.334000000000003</v>
      </c>
      <c r="E209" s="42">
        <f t="shared" si="32"/>
        <v>254.57</v>
      </c>
      <c r="F209" s="42">
        <f t="shared" si="32"/>
        <v>1649.2280000000001</v>
      </c>
      <c r="G209" s="42">
        <f t="shared" si="32"/>
        <v>0.83099999999999996</v>
      </c>
      <c r="H209" s="42">
        <f t="shared" si="32"/>
        <v>6.7199999999999989</v>
      </c>
      <c r="I209" s="42">
        <f t="shared" si="32"/>
        <v>949.31599999999992</v>
      </c>
      <c r="J209" s="42">
        <f t="shared" si="32"/>
        <v>6.101</v>
      </c>
      <c r="K209" s="42">
        <f t="shared" si="32"/>
        <v>15.265000000000001</v>
      </c>
      <c r="L209" s="42">
        <f t="shared" si="32"/>
        <v>221.74900000000005</v>
      </c>
      <c r="M209" s="42">
        <f t="shared" si="32"/>
        <v>633.59099999999989</v>
      </c>
      <c r="N209" s="42">
        <f t="shared" si="32"/>
        <v>252.77500000000001</v>
      </c>
      <c r="O209" s="42">
        <f t="shared" si="32"/>
        <v>13.221</v>
      </c>
      <c r="P209" s="29"/>
    </row>
    <row r="210" spans="1:16" x14ac:dyDescent="0.2">
      <c r="A210" s="88" t="s">
        <v>49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</row>
    <row r="211" spans="1:16" ht="13.5" customHeight="1" x14ac:dyDescent="0.2">
      <c r="A211" s="71" t="s">
        <v>38</v>
      </c>
      <c r="B211" s="76" t="s">
        <v>64</v>
      </c>
      <c r="C211" s="71" t="s">
        <v>39</v>
      </c>
      <c r="D211" s="71"/>
      <c r="E211" s="71"/>
      <c r="F211" s="72" t="s">
        <v>19</v>
      </c>
      <c r="G211" s="71" t="s">
        <v>40</v>
      </c>
      <c r="H211" s="71"/>
      <c r="I211" s="71"/>
      <c r="J211" s="71"/>
      <c r="K211" s="71"/>
      <c r="L211" s="71" t="s">
        <v>41</v>
      </c>
      <c r="M211" s="71"/>
      <c r="N211" s="71"/>
      <c r="O211" s="71"/>
      <c r="P211" s="73" t="s">
        <v>42</v>
      </c>
    </row>
    <row r="212" spans="1:16" ht="25.5" x14ac:dyDescent="0.2">
      <c r="A212" s="71"/>
      <c r="B212" s="76"/>
      <c r="C212" s="60" t="s">
        <v>20</v>
      </c>
      <c r="D212" s="61" t="s">
        <v>21</v>
      </c>
      <c r="E212" s="62" t="s">
        <v>22</v>
      </c>
      <c r="F212" s="72"/>
      <c r="G212" s="60" t="s">
        <v>23</v>
      </c>
      <c r="H212" s="63" t="s">
        <v>69</v>
      </c>
      <c r="I212" s="60" t="s">
        <v>24</v>
      </c>
      <c r="J212" s="60" t="s">
        <v>70</v>
      </c>
      <c r="K212" s="60" t="s">
        <v>71</v>
      </c>
      <c r="L212" s="64" t="s">
        <v>72</v>
      </c>
      <c r="M212" s="64" t="s">
        <v>73</v>
      </c>
      <c r="N212" s="65" t="s">
        <v>74</v>
      </c>
      <c r="O212" s="65" t="s">
        <v>75</v>
      </c>
      <c r="P212" s="73"/>
    </row>
    <row r="213" spans="1:16" x14ac:dyDescent="0.2">
      <c r="A213" s="74" t="s">
        <v>105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</row>
    <row r="214" spans="1:16" ht="21" customHeight="1" x14ac:dyDescent="0.2">
      <c r="A214" s="16" t="s">
        <v>79</v>
      </c>
      <c r="B214" s="45">
        <v>200</v>
      </c>
      <c r="C214" s="18">
        <v>6.8330000000000002</v>
      </c>
      <c r="D214" s="18">
        <v>8.5749999999999993</v>
      </c>
      <c r="E214" s="18">
        <v>41.070999999999998</v>
      </c>
      <c r="F214" s="18">
        <v>268.78800000000001</v>
      </c>
      <c r="G214" s="18">
        <v>0.153</v>
      </c>
      <c r="H214" s="18">
        <v>2.4900000000000002</v>
      </c>
      <c r="I214" s="18">
        <v>50.975999999999999</v>
      </c>
      <c r="J214" s="19"/>
      <c r="K214" s="18">
        <v>0.93799999999999994</v>
      </c>
      <c r="L214" s="18">
        <v>117.11199999999999</v>
      </c>
      <c r="M214" s="18">
        <v>167.559</v>
      </c>
      <c r="N214" s="18">
        <v>42.619</v>
      </c>
      <c r="O214" s="18">
        <v>0.95699999999999996</v>
      </c>
      <c r="P214" s="20" t="s">
        <v>132</v>
      </c>
    </row>
    <row r="215" spans="1:16" ht="21" customHeight="1" x14ac:dyDescent="0.2">
      <c r="A215" s="16" t="s">
        <v>156</v>
      </c>
      <c r="B215" s="45">
        <v>100</v>
      </c>
      <c r="C215" s="18">
        <v>6.13</v>
      </c>
      <c r="D215" s="18">
        <v>5.9989999999999997</v>
      </c>
      <c r="E215" s="18">
        <v>50.338999999999999</v>
      </c>
      <c r="F215" s="18">
        <v>279.86599999999999</v>
      </c>
      <c r="G215" s="18">
        <v>0.108</v>
      </c>
      <c r="H215" s="18">
        <v>2</v>
      </c>
      <c r="I215" s="18">
        <v>14.117000000000001</v>
      </c>
      <c r="J215" s="18">
        <v>4.8339999999999996</v>
      </c>
      <c r="K215" s="18">
        <v>2.8919999999999999</v>
      </c>
      <c r="L215" s="18">
        <v>19.593</v>
      </c>
      <c r="M215" s="18">
        <v>61.05</v>
      </c>
      <c r="N215" s="18">
        <v>13.3</v>
      </c>
      <c r="O215" s="18">
        <v>1.8340000000000001</v>
      </c>
      <c r="P215" s="20" t="s">
        <v>130</v>
      </c>
    </row>
    <row r="216" spans="1:16" ht="21" customHeight="1" x14ac:dyDescent="0.2">
      <c r="A216" s="16" t="s">
        <v>131</v>
      </c>
      <c r="B216" s="45">
        <v>200</v>
      </c>
      <c r="C216" s="18">
        <v>3.7709999999999999</v>
      </c>
      <c r="D216" s="18">
        <v>3.6880000000000002</v>
      </c>
      <c r="E216" s="18">
        <v>19.914000000000001</v>
      </c>
      <c r="F216" s="18">
        <v>127.928</v>
      </c>
      <c r="G216" s="18">
        <v>4.2999999999999997E-2</v>
      </c>
      <c r="H216" s="18">
        <v>1.044</v>
      </c>
      <c r="I216" s="18">
        <v>21.35</v>
      </c>
      <c r="J216" s="19"/>
      <c r="K216" s="18">
        <v>1.2E-2</v>
      </c>
      <c r="L216" s="18">
        <v>121.37</v>
      </c>
      <c r="M216" s="18">
        <v>113.05</v>
      </c>
      <c r="N216" s="18">
        <v>30.51</v>
      </c>
      <c r="O216" s="18">
        <v>1.022</v>
      </c>
      <c r="P216" s="20" t="s">
        <v>132</v>
      </c>
    </row>
    <row r="217" spans="1:16" ht="21" customHeight="1" x14ac:dyDescent="0.2">
      <c r="A217" s="16" t="s">
        <v>27</v>
      </c>
      <c r="B217" s="45">
        <v>40</v>
      </c>
      <c r="C217" s="18">
        <v>3</v>
      </c>
      <c r="D217" s="18">
        <v>1.1599999999999999</v>
      </c>
      <c r="E217" s="18">
        <v>20.56</v>
      </c>
      <c r="F217" s="18">
        <v>104.68</v>
      </c>
      <c r="G217" s="18">
        <v>4.3999999999999997E-2</v>
      </c>
      <c r="H217" s="18">
        <v>0.84</v>
      </c>
      <c r="I217" s="19"/>
      <c r="J217" s="19"/>
      <c r="K217" s="18">
        <v>0.68</v>
      </c>
      <c r="L217" s="18">
        <v>7.6</v>
      </c>
      <c r="M217" s="18">
        <v>26</v>
      </c>
      <c r="N217" s="18">
        <v>5.2</v>
      </c>
      <c r="O217" s="18">
        <v>0.48</v>
      </c>
      <c r="P217" s="20"/>
    </row>
    <row r="218" spans="1:16" x14ac:dyDescent="0.2">
      <c r="A218" s="46" t="s">
        <v>12</v>
      </c>
      <c r="B218" s="45">
        <f t="shared" ref="B218:O218" si="33">SUM(B214:B217)</f>
        <v>540</v>
      </c>
      <c r="C218" s="45">
        <f t="shared" si="33"/>
        <v>19.734000000000002</v>
      </c>
      <c r="D218" s="45">
        <f t="shared" si="33"/>
        <v>19.421999999999997</v>
      </c>
      <c r="E218" s="45">
        <f t="shared" si="33"/>
        <v>131.88399999999999</v>
      </c>
      <c r="F218" s="45">
        <f t="shared" si="33"/>
        <v>781.26199999999994</v>
      </c>
      <c r="G218" s="45">
        <f t="shared" si="33"/>
        <v>0.34799999999999998</v>
      </c>
      <c r="H218" s="45">
        <f t="shared" si="33"/>
        <v>6.3740000000000006</v>
      </c>
      <c r="I218" s="55">
        <f t="shared" si="33"/>
        <v>86.443000000000012</v>
      </c>
      <c r="J218" s="45">
        <f t="shared" si="33"/>
        <v>4.8339999999999996</v>
      </c>
      <c r="K218" s="45">
        <f t="shared" si="33"/>
        <v>4.5220000000000002</v>
      </c>
      <c r="L218" s="45">
        <f t="shared" si="33"/>
        <v>265.67500000000001</v>
      </c>
      <c r="M218" s="45">
        <f t="shared" si="33"/>
        <v>367.65899999999999</v>
      </c>
      <c r="N218" s="45">
        <f t="shared" si="33"/>
        <v>91.629000000000005</v>
      </c>
      <c r="O218" s="45">
        <f t="shared" si="33"/>
        <v>4.2929999999999993</v>
      </c>
      <c r="P218" s="29"/>
    </row>
    <row r="219" spans="1:16" x14ac:dyDescent="0.2">
      <c r="A219" s="75" t="s">
        <v>104</v>
      </c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</row>
    <row r="220" spans="1:16" ht="18.75" customHeight="1" x14ac:dyDescent="0.2">
      <c r="A220" s="16" t="s">
        <v>107</v>
      </c>
      <c r="B220" s="42">
        <v>35</v>
      </c>
      <c r="C220" s="18">
        <v>0.21</v>
      </c>
      <c r="D220" s="18">
        <v>7.0000000000000007E-2</v>
      </c>
      <c r="E220" s="18">
        <v>1.47</v>
      </c>
      <c r="F220" s="18">
        <v>7.3479999999999999</v>
      </c>
      <c r="G220" s="18">
        <v>2.1000000000000001E-2</v>
      </c>
      <c r="H220" s="18">
        <v>0.21</v>
      </c>
      <c r="I220" s="18">
        <v>69.98</v>
      </c>
      <c r="J220" s="19"/>
      <c r="K220" s="18">
        <v>0.14000000000000001</v>
      </c>
      <c r="L220" s="18">
        <v>4.899</v>
      </c>
      <c r="M220" s="18">
        <v>9.0969999999999995</v>
      </c>
      <c r="N220" s="18">
        <v>6.9980000000000002</v>
      </c>
      <c r="O220" s="18">
        <v>0.315</v>
      </c>
      <c r="P220" s="20" t="s">
        <v>134</v>
      </c>
    </row>
    <row r="221" spans="1:16" ht="18.75" customHeight="1" x14ac:dyDescent="0.2">
      <c r="A221" s="16" t="s">
        <v>37</v>
      </c>
      <c r="B221" s="42">
        <v>250</v>
      </c>
      <c r="C221" s="18">
        <v>2.7469999999999999</v>
      </c>
      <c r="D221" s="18">
        <v>6.8920000000000003</v>
      </c>
      <c r="E221" s="18">
        <v>12.302</v>
      </c>
      <c r="F221" s="18">
        <v>122.229</v>
      </c>
      <c r="G221" s="18">
        <v>9.8000000000000004E-2</v>
      </c>
      <c r="H221" s="18">
        <v>7.4999999999999997E-2</v>
      </c>
      <c r="I221" s="18">
        <v>206.816</v>
      </c>
      <c r="J221" s="18">
        <v>0</v>
      </c>
      <c r="K221" s="18">
        <v>2.3029999999999999</v>
      </c>
      <c r="L221" s="18">
        <v>35.012</v>
      </c>
      <c r="M221" s="18">
        <v>58.081000000000003</v>
      </c>
      <c r="N221" s="18">
        <v>24.759</v>
      </c>
      <c r="O221" s="18">
        <v>1.0920000000000001</v>
      </c>
      <c r="P221" s="20" t="s">
        <v>34</v>
      </c>
    </row>
    <row r="222" spans="1:16" ht="18.75" customHeight="1" x14ac:dyDescent="0.2">
      <c r="A222" s="16" t="s">
        <v>136</v>
      </c>
      <c r="B222" s="42">
        <v>100</v>
      </c>
      <c r="C222" s="18">
        <v>11.629</v>
      </c>
      <c r="D222" s="18">
        <v>25.812999999999999</v>
      </c>
      <c r="E222" s="18">
        <v>4.5010000000000003</v>
      </c>
      <c r="F222" s="18">
        <v>296.83199999999999</v>
      </c>
      <c r="G222" s="18">
        <v>0.53500000000000003</v>
      </c>
      <c r="H222" s="18">
        <v>0.185</v>
      </c>
      <c r="I222" s="18">
        <v>7.5</v>
      </c>
      <c r="J222" s="19"/>
      <c r="K222" s="18">
        <v>1.875</v>
      </c>
      <c r="L222" s="18">
        <v>11.784000000000001</v>
      </c>
      <c r="M222" s="18">
        <v>121.852</v>
      </c>
      <c r="N222" s="18">
        <v>18.036000000000001</v>
      </c>
      <c r="O222" s="18">
        <v>0.22600000000000001</v>
      </c>
      <c r="P222" s="20" t="s">
        <v>123</v>
      </c>
    </row>
    <row r="223" spans="1:16" ht="18.75" customHeight="1" x14ac:dyDescent="0.2">
      <c r="A223" s="16" t="s">
        <v>11</v>
      </c>
      <c r="B223" s="42">
        <v>180</v>
      </c>
      <c r="C223" s="18">
        <v>10.821999999999999</v>
      </c>
      <c r="D223" s="18">
        <v>5.48</v>
      </c>
      <c r="E223" s="18">
        <v>48.969000000000001</v>
      </c>
      <c r="F223" s="18">
        <v>288.48399999999998</v>
      </c>
      <c r="G223" s="18">
        <v>0.36899999999999999</v>
      </c>
      <c r="H223" s="18">
        <v>6.17</v>
      </c>
      <c r="I223" s="18">
        <v>18.884</v>
      </c>
      <c r="J223" s="19"/>
      <c r="K223" s="18">
        <v>1.131</v>
      </c>
      <c r="L223" s="18">
        <v>17.14</v>
      </c>
      <c r="M223" s="18">
        <v>255.386</v>
      </c>
      <c r="N223" s="18">
        <v>171.4</v>
      </c>
      <c r="O223" s="18">
        <v>5.742</v>
      </c>
      <c r="P223" s="20" t="s">
        <v>124</v>
      </c>
    </row>
    <row r="224" spans="1:16" ht="18.75" customHeight="1" x14ac:dyDescent="0.2">
      <c r="A224" s="16" t="s">
        <v>84</v>
      </c>
      <c r="B224" s="42">
        <v>200</v>
      </c>
      <c r="C224" s="18">
        <v>0.44</v>
      </c>
      <c r="D224" s="18">
        <v>0.02</v>
      </c>
      <c r="E224" s="18">
        <v>31.754000000000001</v>
      </c>
      <c r="F224" s="18">
        <v>128.95500000000001</v>
      </c>
      <c r="G224" s="18">
        <v>4.0000000000000001E-3</v>
      </c>
      <c r="H224" s="19"/>
      <c r="I224" s="18">
        <v>0.6</v>
      </c>
      <c r="J224" s="18">
        <v>0.4</v>
      </c>
      <c r="K224" s="19"/>
      <c r="L224" s="18">
        <v>0.6</v>
      </c>
      <c r="M224" s="18">
        <v>15.391999999999999</v>
      </c>
      <c r="N224" s="18">
        <v>5.9969999999999999</v>
      </c>
      <c r="O224" s="18">
        <v>1.2589999999999999</v>
      </c>
      <c r="P224" s="20" t="s">
        <v>138</v>
      </c>
    </row>
    <row r="225" spans="1:16" ht="18.75" customHeight="1" x14ac:dyDescent="0.2">
      <c r="A225" s="16" t="s">
        <v>14</v>
      </c>
      <c r="B225" s="42">
        <v>30</v>
      </c>
      <c r="C225" s="18">
        <v>1.98</v>
      </c>
      <c r="D225" s="19"/>
      <c r="E225" s="18">
        <v>10.02</v>
      </c>
      <c r="F225" s="18">
        <v>48</v>
      </c>
      <c r="G225" s="18">
        <v>0.06</v>
      </c>
      <c r="H225" s="18">
        <v>2.2949999999999999</v>
      </c>
      <c r="I225" s="18">
        <v>3</v>
      </c>
      <c r="J225" s="19"/>
      <c r="K225" s="18">
        <v>1.8</v>
      </c>
      <c r="L225" s="19"/>
      <c r="M225" s="19"/>
      <c r="N225" s="19"/>
      <c r="O225" s="18">
        <v>0.6</v>
      </c>
      <c r="P225" s="20"/>
    </row>
    <row r="226" spans="1:16" ht="18.75" customHeight="1" x14ac:dyDescent="0.2">
      <c r="A226" s="16" t="s">
        <v>27</v>
      </c>
      <c r="B226" s="42">
        <v>30</v>
      </c>
      <c r="C226" s="18">
        <v>2.25</v>
      </c>
      <c r="D226" s="18">
        <v>0.87</v>
      </c>
      <c r="E226" s="18">
        <v>15.42</v>
      </c>
      <c r="F226" s="18">
        <v>78.510000000000005</v>
      </c>
      <c r="G226" s="18">
        <v>3.3000000000000002E-2</v>
      </c>
      <c r="H226" s="18">
        <v>0.63</v>
      </c>
      <c r="I226" s="19"/>
      <c r="J226" s="19"/>
      <c r="K226" s="18">
        <v>0.51</v>
      </c>
      <c r="L226" s="18">
        <v>5.7</v>
      </c>
      <c r="M226" s="18">
        <v>19.5</v>
      </c>
      <c r="N226" s="18">
        <v>3.9</v>
      </c>
      <c r="O226" s="18">
        <v>0.36</v>
      </c>
      <c r="P226" s="20"/>
    </row>
    <row r="227" spans="1:16" ht="18.75" customHeight="1" x14ac:dyDescent="0.2">
      <c r="A227" s="46" t="s">
        <v>15</v>
      </c>
      <c r="B227" s="42">
        <f t="shared" ref="B227:O227" si="34">SUM(B220:B226)</f>
        <v>825</v>
      </c>
      <c r="C227" s="42">
        <f t="shared" si="34"/>
        <v>30.077999999999999</v>
      </c>
      <c r="D227" s="53">
        <f t="shared" si="34"/>
        <v>39.144999999999996</v>
      </c>
      <c r="E227" s="42">
        <f t="shared" si="34"/>
        <v>124.43600000000001</v>
      </c>
      <c r="F227" s="42">
        <f t="shared" si="34"/>
        <v>970.35800000000006</v>
      </c>
      <c r="G227" s="42">
        <f t="shared" si="34"/>
        <v>1.1200000000000001</v>
      </c>
      <c r="H227" s="42">
        <f t="shared" si="34"/>
        <v>9.5649999999999995</v>
      </c>
      <c r="I227" s="42">
        <f t="shared" si="34"/>
        <v>306.78000000000003</v>
      </c>
      <c r="J227" s="42">
        <f t="shared" si="34"/>
        <v>0.4</v>
      </c>
      <c r="K227" s="42">
        <f t="shared" si="34"/>
        <v>7.7589999999999995</v>
      </c>
      <c r="L227" s="42">
        <f t="shared" si="34"/>
        <v>75.135000000000005</v>
      </c>
      <c r="M227" s="42">
        <f t="shared" si="34"/>
        <v>479.30799999999999</v>
      </c>
      <c r="N227" s="42">
        <f t="shared" si="34"/>
        <v>231.09</v>
      </c>
      <c r="O227" s="42">
        <f t="shared" si="34"/>
        <v>9.5939999999999994</v>
      </c>
      <c r="P227" s="29"/>
    </row>
    <row r="228" spans="1:16" x14ac:dyDescent="0.2">
      <c r="A228" s="75" t="s">
        <v>106</v>
      </c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</row>
    <row r="229" spans="1:16" x14ac:dyDescent="0.2">
      <c r="A229" s="16" t="s">
        <v>89</v>
      </c>
      <c r="B229" s="42">
        <v>60</v>
      </c>
      <c r="C229" s="18">
        <v>3.827</v>
      </c>
      <c r="D229" s="18">
        <v>11.757</v>
      </c>
      <c r="E229" s="18">
        <v>24.271000000000001</v>
      </c>
      <c r="F229" s="18">
        <v>218.20099999999999</v>
      </c>
      <c r="G229" s="18">
        <v>5.7000000000000002E-2</v>
      </c>
      <c r="H229" s="18">
        <v>7.0999999999999994E-2</v>
      </c>
      <c r="I229" s="18">
        <v>158.43600000000001</v>
      </c>
      <c r="J229" s="18">
        <v>1</v>
      </c>
      <c r="K229" s="18">
        <v>0.112</v>
      </c>
      <c r="L229" s="18">
        <v>13.241</v>
      </c>
      <c r="M229" s="18">
        <v>35.761000000000003</v>
      </c>
      <c r="N229" s="18">
        <v>6.6539999999999999</v>
      </c>
      <c r="O229" s="18">
        <v>0.53500000000000003</v>
      </c>
      <c r="P229" s="20" t="s">
        <v>149</v>
      </c>
    </row>
    <row r="230" spans="1:16" x14ac:dyDescent="0.2">
      <c r="A230" s="16" t="s">
        <v>66</v>
      </c>
      <c r="B230" s="42">
        <v>130</v>
      </c>
      <c r="C230" s="18">
        <v>0.51</v>
      </c>
      <c r="D230" s="18">
        <v>5.0999999999999997E-2</v>
      </c>
      <c r="E230" s="18">
        <v>12.446</v>
      </c>
      <c r="F230" s="18">
        <v>52.280999999999999</v>
      </c>
      <c r="G230" s="18">
        <v>3.7999999999999999E-2</v>
      </c>
      <c r="H230" s="19"/>
      <c r="I230" s="18">
        <v>6.37</v>
      </c>
      <c r="J230" s="19"/>
      <c r="K230" s="19"/>
      <c r="L230" s="18">
        <v>20.384</v>
      </c>
      <c r="M230" s="18">
        <v>14.013999999999999</v>
      </c>
      <c r="N230" s="18">
        <v>11.465999999999999</v>
      </c>
      <c r="O230" s="18">
        <v>2.8029999999999999</v>
      </c>
      <c r="P230" s="20"/>
    </row>
    <row r="231" spans="1:16" x14ac:dyDescent="0.2">
      <c r="A231" s="16" t="s">
        <v>16</v>
      </c>
      <c r="B231" s="42">
        <v>200</v>
      </c>
      <c r="C231" s="18">
        <v>1</v>
      </c>
      <c r="D231" s="18">
        <v>0.2</v>
      </c>
      <c r="E231" s="18">
        <v>20.2</v>
      </c>
      <c r="F231" s="18">
        <v>86.6</v>
      </c>
      <c r="G231" s="18">
        <v>0.02</v>
      </c>
      <c r="H231" s="19"/>
      <c r="I231" s="19"/>
      <c r="J231" s="18">
        <v>4</v>
      </c>
      <c r="K231" s="19"/>
      <c r="L231" s="19"/>
      <c r="M231" s="19"/>
      <c r="N231" s="19"/>
      <c r="O231" s="19"/>
      <c r="P231" s="20"/>
    </row>
    <row r="232" spans="1:16" x14ac:dyDescent="0.2">
      <c r="A232" s="46" t="s">
        <v>17</v>
      </c>
      <c r="B232" s="42">
        <f>SUM(B229:B231)</f>
        <v>390</v>
      </c>
      <c r="C232" s="42">
        <f>SUM(C229:C231)</f>
        <v>5.3369999999999997</v>
      </c>
      <c r="D232" s="42">
        <f t="shared" ref="D232:O232" si="35">SUM(D229:D231)</f>
        <v>12.007999999999999</v>
      </c>
      <c r="E232" s="42">
        <f t="shared" si="35"/>
        <v>56.917000000000002</v>
      </c>
      <c r="F232" s="42">
        <f t="shared" si="35"/>
        <v>357.08199999999999</v>
      </c>
      <c r="G232" s="42">
        <f t="shared" si="35"/>
        <v>0.115</v>
      </c>
      <c r="H232" s="42">
        <f t="shared" si="35"/>
        <v>7.0999999999999994E-2</v>
      </c>
      <c r="I232" s="42">
        <f>SUM(I229:I231)</f>
        <v>164.80600000000001</v>
      </c>
      <c r="J232" s="42">
        <f t="shared" si="35"/>
        <v>5</v>
      </c>
      <c r="K232" s="42">
        <f t="shared" si="35"/>
        <v>0.112</v>
      </c>
      <c r="L232" s="42">
        <f t="shared" si="35"/>
        <v>33.625</v>
      </c>
      <c r="M232" s="42">
        <f t="shared" si="35"/>
        <v>49.775000000000006</v>
      </c>
      <c r="N232" s="42">
        <f t="shared" si="35"/>
        <v>18.119999999999997</v>
      </c>
      <c r="O232" s="42">
        <f t="shared" si="35"/>
        <v>3.3380000000000001</v>
      </c>
      <c r="P232" s="35"/>
    </row>
    <row r="233" spans="1:16" x14ac:dyDescent="0.2">
      <c r="A233" s="46" t="s">
        <v>18</v>
      </c>
      <c r="B233" s="42">
        <f t="shared" ref="B233:O233" si="36">B232+B227+B218</f>
        <v>1755</v>
      </c>
      <c r="C233" s="42">
        <f t="shared" si="36"/>
        <v>55.149000000000001</v>
      </c>
      <c r="D233" s="42">
        <f t="shared" si="36"/>
        <v>70.574999999999989</v>
      </c>
      <c r="E233" s="42">
        <f t="shared" si="36"/>
        <v>313.23699999999997</v>
      </c>
      <c r="F233" s="42">
        <f t="shared" si="36"/>
        <v>2108.7020000000002</v>
      </c>
      <c r="G233" s="42">
        <f t="shared" si="36"/>
        <v>1.5830000000000002</v>
      </c>
      <c r="H233" s="42">
        <f t="shared" si="36"/>
        <v>16.009999999999998</v>
      </c>
      <c r="I233" s="42">
        <f t="shared" si="36"/>
        <v>558.029</v>
      </c>
      <c r="J233" s="42">
        <f t="shared" si="36"/>
        <v>10.234</v>
      </c>
      <c r="K233" s="42">
        <f t="shared" si="36"/>
        <v>12.393000000000001</v>
      </c>
      <c r="L233" s="42">
        <f t="shared" si="36"/>
        <v>374.435</v>
      </c>
      <c r="M233" s="42">
        <f t="shared" si="36"/>
        <v>896.74199999999996</v>
      </c>
      <c r="N233" s="42">
        <f t="shared" si="36"/>
        <v>340.839</v>
      </c>
      <c r="O233" s="42">
        <f t="shared" si="36"/>
        <v>17.224999999999998</v>
      </c>
      <c r="P233" s="35"/>
    </row>
    <row r="234" spans="1:16" x14ac:dyDescent="0.2">
      <c r="A234" s="88" t="s">
        <v>50</v>
      </c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</row>
    <row r="235" spans="1:16" ht="13.5" customHeight="1" x14ac:dyDescent="0.2">
      <c r="A235" s="71" t="s">
        <v>38</v>
      </c>
      <c r="B235" s="76" t="s">
        <v>64</v>
      </c>
      <c r="C235" s="71" t="s">
        <v>39</v>
      </c>
      <c r="D235" s="71"/>
      <c r="E235" s="71"/>
      <c r="F235" s="72" t="s">
        <v>19</v>
      </c>
      <c r="G235" s="71" t="s">
        <v>40</v>
      </c>
      <c r="H235" s="71"/>
      <c r="I235" s="71"/>
      <c r="J235" s="71"/>
      <c r="K235" s="71"/>
      <c r="L235" s="71" t="s">
        <v>41</v>
      </c>
      <c r="M235" s="71"/>
      <c r="N235" s="71"/>
      <c r="O235" s="71"/>
      <c r="P235" s="73" t="s">
        <v>42</v>
      </c>
    </row>
    <row r="236" spans="1:16" ht="25.5" x14ac:dyDescent="0.2">
      <c r="A236" s="71"/>
      <c r="B236" s="76"/>
      <c r="C236" s="60" t="s">
        <v>20</v>
      </c>
      <c r="D236" s="61" t="s">
        <v>21</v>
      </c>
      <c r="E236" s="62" t="s">
        <v>22</v>
      </c>
      <c r="F236" s="72"/>
      <c r="G236" s="60" t="s">
        <v>23</v>
      </c>
      <c r="H236" s="63" t="s">
        <v>69</v>
      </c>
      <c r="I236" s="60" t="s">
        <v>24</v>
      </c>
      <c r="J236" s="60" t="s">
        <v>70</v>
      </c>
      <c r="K236" s="60" t="s">
        <v>71</v>
      </c>
      <c r="L236" s="64" t="s">
        <v>72</v>
      </c>
      <c r="M236" s="64" t="s">
        <v>73</v>
      </c>
      <c r="N236" s="65" t="s">
        <v>74</v>
      </c>
      <c r="O236" s="65" t="s">
        <v>75</v>
      </c>
      <c r="P236" s="73"/>
    </row>
    <row r="237" spans="1:16" x14ac:dyDescent="0.2">
      <c r="A237" s="74" t="s">
        <v>105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</row>
    <row r="238" spans="1:16" ht="22.5" customHeight="1" x14ac:dyDescent="0.2">
      <c r="A238" s="16" t="s">
        <v>77</v>
      </c>
      <c r="B238" s="42">
        <v>100</v>
      </c>
      <c r="C238" s="18">
        <v>18.285</v>
      </c>
      <c r="D238" s="18">
        <v>4.1900000000000004</v>
      </c>
      <c r="E238" s="18">
        <v>3.6120000000000001</v>
      </c>
      <c r="F238" s="18">
        <v>125.29900000000001</v>
      </c>
      <c r="G238" s="18">
        <v>6.6000000000000003E-2</v>
      </c>
      <c r="H238" s="18">
        <v>0.19800000000000001</v>
      </c>
      <c r="I238" s="18">
        <v>127.64400000000001</v>
      </c>
      <c r="J238" s="19"/>
      <c r="K238" s="18">
        <v>1.2989999999999999</v>
      </c>
      <c r="L238" s="18">
        <v>8.5570000000000004</v>
      </c>
      <c r="M238" s="18">
        <v>136.22200000000001</v>
      </c>
      <c r="N238" s="18">
        <v>68.816999999999993</v>
      </c>
      <c r="O238" s="18">
        <v>0.17299999999999999</v>
      </c>
      <c r="P238" s="20" t="s">
        <v>32</v>
      </c>
    </row>
    <row r="239" spans="1:16" ht="18" customHeight="1" x14ac:dyDescent="0.2">
      <c r="A239" s="16" t="s">
        <v>13</v>
      </c>
      <c r="B239" s="42">
        <v>180</v>
      </c>
      <c r="C239" s="18">
        <v>5.9779999999999998</v>
      </c>
      <c r="D239" s="18">
        <v>4.9139999999999997</v>
      </c>
      <c r="E239" s="18">
        <v>38.124000000000002</v>
      </c>
      <c r="F239" s="18">
        <v>220.63300000000001</v>
      </c>
      <c r="G239" s="18">
        <v>0.13500000000000001</v>
      </c>
      <c r="H239" s="18">
        <v>2.3220000000000001</v>
      </c>
      <c r="I239" s="18">
        <v>27.27</v>
      </c>
      <c r="J239" s="19"/>
      <c r="K239" s="18">
        <v>1.679</v>
      </c>
      <c r="L239" s="18">
        <v>13.5</v>
      </c>
      <c r="M239" s="18">
        <v>62.64</v>
      </c>
      <c r="N239" s="18">
        <v>24.3</v>
      </c>
      <c r="O239" s="18">
        <v>1.35</v>
      </c>
      <c r="P239" s="20" t="s">
        <v>157</v>
      </c>
    </row>
    <row r="240" spans="1:16" ht="19.5" customHeight="1" x14ac:dyDescent="0.2">
      <c r="A240" s="16" t="s">
        <v>67</v>
      </c>
      <c r="B240" s="42">
        <v>215</v>
      </c>
      <c r="C240" s="18">
        <v>0.2</v>
      </c>
      <c r="D240" s="18">
        <v>5.0999999999999997E-2</v>
      </c>
      <c r="E240" s="18">
        <v>15.039</v>
      </c>
      <c r="F240" s="18">
        <v>61.414999999999999</v>
      </c>
      <c r="G240" s="18">
        <v>1E-3</v>
      </c>
      <c r="H240" s="18">
        <v>0.113</v>
      </c>
      <c r="I240" s="18">
        <v>0.5</v>
      </c>
      <c r="J240" s="19"/>
      <c r="K240" s="19"/>
      <c r="L240" s="18">
        <v>5.4</v>
      </c>
      <c r="M240" s="18">
        <v>8.24</v>
      </c>
      <c r="N240" s="18">
        <v>4.4000000000000004</v>
      </c>
      <c r="O240" s="18">
        <v>0.86499999999999999</v>
      </c>
      <c r="P240" s="20" t="s">
        <v>26</v>
      </c>
    </row>
    <row r="241" spans="1:16" ht="17.25" customHeight="1" x14ac:dyDescent="0.2">
      <c r="A241" s="16" t="s">
        <v>27</v>
      </c>
      <c r="B241" s="42">
        <v>40</v>
      </c>
      <c r="C241" s="18">
        <v>1.5</v>
      </c>
      <c r="D241" s="18">
        <v>0.57999999999999996</v>
      </c>
      <c r="E241" s="18">
        <v>10.28</v>
      </c>
      <c r="F241" s="18">
        <v>52.34</v>
      </c>
      <c r="G241" s="18">
        <v>2.1999999999999999E-2</v>
      </c>
      <c r="H241" s="18">
        <v>0.42</v>
      </c>
      <c r="I241" s="19"/>
      <c r="J241" s="19"/>
      <c r="K241" s="18">
        <v>0.34</v>
      </c>
      <c r="L241" s="18">
        <v>3.8</v>
      </c>
      <c r="M241" s="18">
        <v>13</v>
      </c>
      <c r="N241" s="18">
        <v>2.6</v>
      </c>
      <c r="O241" s="18">
        <v>0.24</v>
      </c>
      <c r="P241" s="20"/>
    </row>
    <row r="242" spans="1:16" ht="16.5" customHeight="1" x14ac:dyDescent="0.2">
      <c r="A242" s="16" t="s">
        <v>100</v>
      </c>
      <c r="B242" s="42">
        <v>30</v>
      </c>
      <c r="C242" s="18">
        <v>2.081</v>
      </c>
      <c r="D242" s="18">
        <v>7.6630000000000003</v>
      </c>
      <c r="E242" s="18">
        <v>19.082000000000001</v>
      </c>
      <c r="F242" s="18">
        <v>153.62200000000001</v>
      </c>
      <c r="G242" s="18">
        <v>3.2000000000000001E-2</v>
      </c>
      <c r="H242" s="19"/>
      <c r="I242" s="18">
        <v>36.936</v>
      </c>
      <c r="J242" s="19"/>
      <c r="K242" s="19"/>
      <c r="L242" s="18">
        <v>4.7160000000000002</v>
      </c>
      <c r="M242" s="18">
        <v>17.317</v>
      </c>
      <c r="N242" s="18">
        <v>3.109</v>
      </c>
      <c r="O242" s="18">
        <v>0.25</v>
      </c>
      <c r="P242" s="20" t="s">
        <v>113</v>
      </c>
    </row>
    <row r="243" spans="1:16" x14ac:dyDescent="0.2">
      <c r="A243" s="46" t="s">
        <v>12</v>
      </c>
      <c r="B243" s="42">
        <f>SUM(B238:B242)</f>
        <v>565</v>
      </c>
      <c r="C243" s="42">
        <f>SUM(C238:C242)</f>
        <v>28.043999999999997</v>
      </c>
      <c r="D243" s="42">
        <f t="shared" ref="D243:O243" si="37">SUM(D238:D242)</f>
        <v>17.398</v>
      </c>
      <c r="E243" s="42">
        <f t="shared" si="37"/>
        <v>86.137</v>
      </c>
      <c r="F243" s="42">
        <f t="shared" si="37"/>
        <v>613.30899999999997</v>
      </c>
      <c r="G243" s="42">
        <f t="shared" si="37"/>
        <v>0.25600000000000001</v>
      </c>
      <c r="H243" s="42">
        <f t="shared" si="37"/>
        <v>3.0529999999999999</v>
      </c>
      <c r="I243" s="42">
        <f t="shared" si="37"/>
        <v>192.35000000000002</v>
      </c>
      <c r="J243" s="42">
        <f t="shared" si="37"/>
        <v>0</v>
      </c>
      <c r="K243" s="53">
        <f>SUM(K238:K242)</f>
        <v>3.3179999999999996</v>
      </c>
      <c r="L243" s="42">
        <f t="shared" si="37"/>
        <v>35.972999999999999</v>
      </c>
      <c r="M243" s="42">
        <f t="shared" si="37"/>
        <v>237.41900000000004</v>
      </c>
      <c r="N243" s="42">
        <f t="shared" si="37"/>
        <v>103.22599999999998</v>
      </c>
      <c r="O243" s="42">
        <f t="shared" si="37"/>
        <v>2.8780000000000001</v>
      </c>
      <c r="P243" s="29"/>
    </row>
    <row r="244" spans="1:16" x14ac:dyDescent="0.2">
      <c r="A244" s="75" t="s">
        <v>104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</row>
    <row r="245" spans="1:16" x14ac:dyDescent="0.2">
      <c r="A245" s="16" t="s">
        <v>108</v>
      </c>
      <c r="B245" s="42">
        <v>35</v>
      </c>
      <c r="C245" s="18">
        <v>0.24199999999999999</v>
      </c>
      <c r="D245" s="18">
        <v>3.5000000000000003E-2</v>
      </c>
      <c r="E245" s="18">
        <v>0.65800000000000003</v>
      </c>
      <c r="F245" s="18">
        <v>3.9129999999999998</v>
      </c>
      <c r="G245" s="18">
        <v>0.01</v>
      </c>
      <c r="H245" s="18">
        <v>0.104</v>
      </c>
      <c r="I245" s="18">
        <v>1.0389999999999999</v>
      </c>
      <c r="J245" s="19"/>
      <c r="K245" s="18">
        <v>3.5000000000000003E-2</v>
      </c>
      <c r="L245" s="18">
        <v>5.8869999999999996</v>
      </c>
      <c r="M245" s="18">
        <v>10.388999999999999</v>
      </c>
      <c r="N245" s="18">
        <v>4.8479999999999999</v>
      </c>
      <c r="O245" s="18">
        <v>0.17299999999999999</v>
      </c>
      <c r="P245" s="20" t="s">
        <v>134</v>
      </c>
    </row>
    <row r="246" spans="1:16" x14ac:dyDescent="0.2">
      <c r="A246" s="16" t="s">
        <v>93</v>
      </c>
      <c r="B246" s="42">
        <v>265</v>
      </c>
      <c r="C246" s="18">
        <v>5.14</v>
      </c>
      <c r="D246" s="18">
        <v>2.8769999999999998</v>
      </c>
      <c r="E246" s="18">
        <v>19.806999999999999</v>
      </c>
      <c r="F246" s="18">
        <v>125.679</v>
      </c>
      <c r="G246" s="18">
        <v>0.14599999999999999</v>
      </c>
      <c r="H246" s="18">
        <v>0.437</v>
      </c>
      <c r="I246" s="18">
        <v>203.36799999999999</v>
      </c>
      <c r="J246" s="19"/>
      <c r="K246" s="18">
        <v>1.0960000000000001</v>
      </c>
      <c r="L246" s="18">
        <v>17.024999999999999</v>
      </c>
      <c r="M246" s="18">
        <v>76.447000000000003</v>
      </c>
      <c r="N246" s="18">
        <v>31.018000000000001</v>
      </c>
      <c r="O246" s="18">
        <v>65.66</v>
      </c>
      <c r="P246" s="20" t="s">
        <v>148</v>
      </c>
    </row>
    <row r="247" spans="1:16" x14ac:dyDescent="0.2">
      <c r="A247" s="16" t="s">
        <v>88</v>
      </c>
      <c r="B247" s="42">
        <v>240</v>
      </c>
      <c r="C247" s="18">
        <v>19.474</v>
      </c>
      <c r="D247" s="18">
        <v>36.256999999999998</v>
      </c>
      <c r="E247" s="18">
        <v>73.457999999999998</v>
      </c>
      <c r="F247" s="18">
        <v>698.04</v>
      </c>
      <c r="G247" s="18">
        <v>0.67900000000000005</v>
      </c>
      <c r="H247" s="18">
        <v>4.9000000000000002E-2</v>
      </c>
      <c r="I247" s="18">
        <v>261.7</v>
      </c>
      <c r="J247" s="19"/>
      <c r="K247" s="18">
        <v>4.75</v>
      </c>
      <c r="L247" s="18">
        <v>20.765000000000001</v>
      </c>
      <c r="M247" s="18">
        <v>280.75099999999998</v>
      </c>
      <c r="N247" s="18">
        <v>71.227999999999994</v>
      </c>
      <c r="O247" s="18">
        <v>1.1639999999999999</v>
      </c>
      <c r="P247" s="20" t="s">
        <v>142</v>
      </c>
    </row>
    <row r="248" spans="1:16" x14ac:dyDescent="0.2">
      <c r="A248" s="16" t="s">
        <v>99</v>
      </c>
      <c r="B248" s="42">
        <v>220</v>
      </c>
      <c r="C248" s="18">
        <v>0.245</v>
      </c>
      <c r="D248" s="18">
        <v>5.6000000000000001E-2</v>
      </c>
      <c r="E248" s="18">
        <v>15.189</v>
      </c>
      <c r="F248" s="18">
        <v>62.24</v>
      </c>
      <c r="G248" s="18">
        <v>3.0000000000000001E-3</v>
      </c>
      <c r="H248" s="18">
        <v>0.123</v>
      </c>
      <c r="I248" s="18">
        <v>0.6</v>
      </c>
      <c r="J248" s="18">
        <v>2</v>
      </c>
      <c r="K248" s="18">
        <v>0.01</v>
      </c>
      <c r="L248" s="18">
        <v>7.4</v>
      </c>
      <c r="M248" s="18">
        <v>9.34</v>
      </c>
      <c r="N248" s="18">
        <v>5</v>
      </c>
      <c r="O248" s="18">
        <v>0.89500000000000002</v>
      </c>
      <c r="P248" s="20" t="s">
        <v>36</v>
      </c>
    </row>
    <row r="249" spans="1:16" x14ac:dyDescent="0.2">
      <c r="A249" s="16" t="s">
        <v>27</v>
      </c>
      <c r="B249" s="42">
        <v>30</v>
      </c>
      <c r="C249" s="18">
        <v>1.98</v>
      </c>
      <c r="D249" s="19"/>
      <c r="E249" s="18">
        <v>10.02</v>
      </c>
      <c r="F249" s="18">
        <v>48</v>
      </c>
      <c r="G249" s="18">
        <v>0.06</v>
      </c>
      <c r="H249" s="18">
        <v>2.2949999999999999</v>
      </c>
      <c r="I249" s="18">
        <v>3</v>
      </c>
      <c r="J249" s="19"/>
      <c r="K249" s="18">
        <v>1.8</v>
      </c>
      <c r="L249" s="19"/>
      <c r="M249" s="19"/>
      <c r="N249" s="19"/>
      <c r="O249" s="18">
        <v>0.6</v>
      </c>
      <c r="P249" s="20"/>
    </row>
    <row r="250" spans="1:16" x14ac:dyDescent="0.2">
      <c r="A250" s="16" t="s">
        <v>14</v>
      </c>
      <c r="B250" s="42">
        <v>30</v>
      </c>
      <c r="C250" s="18">
        <v>2.25</v>
      </c>
      <c r="D250" s="18">
        <v>0.87</v>
      </c>
      <c r="E250" s="18">
        <v>15.42</v>
      </c>
      <c r="F250" s="18">
        <v>78.510000000000005</v>
      </c>
      <c r="G250" s="18">
        <v>3.3000000000000002E-2</v>
      </c>
      <c r="H250" s="18">
        <v>0.63</v>
      </c>
      <c r="I250" s="19"/>
      <c r="J250" s="19"/>
      <c r="K250" s="18">
        <v>0.51</v>
      </c>
      <c r="L250" s="18">
        <v>5.7</v>
      </c>
      <c r="M250" s="18">
        <v>19.5</v>
      </c>
      <c r="N250" s="18">
        <v>3.9</v>
      </c>
      <c r="O250" s="18">
        <v>0.36</v>
      </c>
      <c r="P250" s="20"/>
    </row>
    <row r="251" spans="1:16" x14ac:dyDescent="0.2">
      <c r="A251" s="51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21"/>
    </row>
    <row r="252" spans="1:16" x14ac:dyDescent="0.2">
      <c r="A252" s="46" t="s">
        <v>15</v>
      </c>
      <c r="B252" s="42">
        <f>SUM(B245:B251)</f>
        <v>820</v>
      </c>
      <c r="C252" s="42">
        <f>SUM(C245:C251)</f>
        <v>29.331000000000003</v>
      </c>
      <c r="D252" s="42">
        <f t="shared" ref="D252:O252" si="38">SUM(D245:D251)</f>
        <v>40.094999999999992</v>
      </c>
      <c r="E252" s="42">
        <f t="shared" si="38"/>
        <v>134.55199999999999</v>
      </c>
      <c r="F252" s="42">
        <f t="shared" si="38"/>
        <v>1016.3819999999999</v>
      </c>
      <c r="G252" s="42">
        <f t="shared" si="38"/>
        <v>0.93100000000000016</v>
      </c>
      <c r="H252" s="42">
        <f t="shared" si="38"/>
        <v>3.6379999999999999</v>
      </c>
      <c r="I252" s="53">
        <f>SUM(I245:I251)</f>
        <v>469.70699999999999</v>
      </c>
      <c r="J252" s="42">
        <f t="shared" si="38"/>
        <v>2</v>
      </c>
      <c r="K252" s="42">
        <f t="shared" si="38"/>
        <v>8.2010000000000005</v>
      </c>
      <c r="L252" s="42">
        <f t="shared" si="38"/>
        <v>56.777000000000001</v>
      </c>
      <c r="M252" s="42">
        <f t="shared" si="38"/>
        <v>396.42699999999996</v>
      </c>
      <c r="N252" s="42">
        <f t="shared" si="38"/>
        <v>115.994</v>
      </c>
      <c r="O252" s="42">
        <f t="shared" si="38"/>
        <v>68.85199999999999</v>
      </c>
      <c r="P252" s="29"/>
    </row>
    <row r="253" spans="1:16" x14ac:dyDescent="0.2">
      <c r="A253" s="75" t="s">
        <v>106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</row>
    <row r="254" spans="1:16" x14ac:dyDescent="0.2">
      <c r="A254" s="16" t="s">
        <v>158</v>
      </c>
      <c r="B254" s="42">
        <v>100</v>
      </c>
      <c r="C254" s="18">
        <v>9.0210000000000008</v>
      </c>
      <c r="D254" s="18">
        <v>9.4169999999999998</v>
      </c>
      <c r="E254" s="18">
        <v>57.433</v>
      </c>
      <c r="F254" s="18">
        <v>350.572</v>
      </c>
      <c r="G254" s="18">
        <v>0.14299999999999999</v>
      </c>
      <c r="H254" s="18">
        <v>2.758</v>
      </c>
      <c r="I254" s="18">
        <v>15.964</v>
      </c>
      <c r="J254" s="19"/>
      <c r="K254" s="18">
        <v>4.5469999999999997</v>
      </c>
      <c r="L254" s="18">
        <v>17.419</v>
      </c>
      <c r="M254" s="18">
        <v>84.438999999999993</v>
      </c>
      <c r="N254" s="18">
        <v>13.686</v>
      </c>
      <c r="O254" s="18">
        <v>1.1279999999999999</v>
      </c>
      <c r="P254" s="20" t="s">
        <v>133</v>
      </c>
    </row>
    <row r="255" spans="1:16" x14ac:dyDescent="0.2">
      <c r="A255" s="16" t="s">
        <v>85</v>
      </c>
      <c r="B255" s="42">
        <v>160</v>
      </c>
      <c r="C255" s="18">
        <v>0.627</v>
      </c>
      <c r="D255" s="18">
        <v>0.47</v>
      </c>
      <c r="E255" s="18">
        <v>16.170000000000002</v>
      </c>
      <c r="F255" s="18">
        <v>71.421999999999997</v>
      </c>
      <c r="G255" s="18">
        <v>3.1E-2</v>
      </c>
      <c r="H255" s="19"/>
      <c r="I255" s="18">
        <v>3.1360000000000001</v>
      </c>
      <c r="J255" s="19"/>
      <c r="K255" s="19"/>
      <c r="L255" s="18">
        <v>29.792000000000002</v>
      </c>
      <c r="M255" s="18">
        <v>25.088000000000001</v>
      </c>
      <c r="N255" s="18">
        <v>18.815999999999999</v>
      </c>
      <c r="O255" s="18">
        <v>3.6059999999999999</v>
      </c>
      <c r="P255" s="20"/>
    </row>
    <row r="256" spans="1:16" x14ac:dyDescent="0.2">
      <c r="A256" s="16" t="s">
        <v>16</v>
      </c>
      <c r="B256" s="42">
        <v>200</v>
      </c>
      <c r="C256" s="18">
        <v>1</v>
      </c>
      <c r="D256" s="18">
        <v>0.2</v>
      </c>
      <c r="E256" s="18">
        <v>20.2</v>
      </c>
      <c r="F256" s="18">
        <v>86.6</v>
      </c>
      <c r="G256" s="18">
        <v>0.02</v>
      </c>
      <c r="H256" s="19"/>
      <c r="I256" s="19"/>
      <c r="J256" s="18">
        <v>4</v>
      </c>
      <c r="K256" s="19"/>
      <c r="L256" s="19"/>
      <c r="M256" s="19"/>
      <c r="N256" s="19"/>
      <c r="O256" s="19"/>
      <c r="P256" s="20"/>
    </row>
    <row r="257" spans="1:16" x14ac:dyDescent="0.2">
      <c r="A257" s="46" t="s">
        <v>17</v>
      </c>
      <c r="B257" s="42">
        <f>SUM(B254:B256)</f>
        <v>460</v>
      </c>
      <c r="C257" s="42">
        <f>SUM(C254:C256)</f>
        <v>10.648000000000001</v>
      </c>
      <c r="D257" s="42">
        <f t="shared" ref="D257:O257" si="39">SUM(D254:D256)</f>
        <v>10.087</v>
      </c>
      <c r="E257" s="42">
        <f t="shared" si="39"/>
        <v>93.803000000000011</v>
      </c>
      <c r="F257" s="42">
        <f t="shared" si="39"/>
        <v>508.59400000000005</v>
      </c>
      <c r="G257" s="42">
        <f t="shared" si="39"/>
        <v>0.19399999999999998</v>
      </c>
      <c r="H257" s="42">
        <f t="shared" si="39"/>
        <v>2.758</v>
      </c>
      <c r="I257" s="42">
        <f>SUM(I254:I256)</f>
        <v>19.100000000000001</v>
      </c>
      <c r="J257" s="42">
        <f t="shared" si="39"/>
        <v>4</v>
      </c>
      <c r="K257" s="42">
        <f t="shared" si="39"/>
        <v>4.5469999999999997</v>
      </c>
      <c r="L257" s="42">
        <f t="shared" si="39"/>
        <v>47.210999999999999</v>
      </c>
      <c r="M257" s="42">
        <f t="shared" si="39"/>
        <v>109.52699999999999</v>
      </c>
      <c r="N257" s="42">
        <f t="shared" si="39"/>
        <v>32.501999999999995</v>
      </c>
      <c r="O257" s="42">
        <f t="shared" si="39"/>
        <v>4.734</v>
      </c>
      <c r="P257" s="29"/>
    </row>
    <row r="258" spans="1:16" x14ac:dyDescent="0.2">
      <c r="A258" s="46" t="s">
        <v>18</v>
      </c>
      <c r="B258" s="42">
        <f>B257+B252+B243</f>
        <v>1845</v>
      </c>
      <c r="C258" s="42">
        <f>C257+C252+C243</f>
        <v>68.022999999999996</v>
      </c>
      <c r="D258" s="42">
        <f t="shared" ref="D258:O258" si="40">D257+D252+D243</f>
        <v>67.579999999999984</v>
      </c>
      <c r="E258" s="42">
        <f t="shared" si="40"/>
        <v>314.49200000000002</v>
      </c>
      <c r="F258" s="42">
        <f t="shared" si="40"/>
        <v>2138.2849999999999</v>
      </c>
      <c r="G258" s="42">
        <f t="shared" si="40"/>
        <v>1.3810000000000002</v>
      </c>
      <c r="H258" s="42">
        <f t="shared" si="40"/>
        <v>9.4489999999999998</v>
      </c>
      <c r="I258" s="42">
        <f t="shared" si="40"/>
        <v>681.15700000000004</v>
      </c>
      <c r="J258" s="42">
        <f t="shared" si="40"/>
        <v>6</v>
      </c>
      <c r="K258" s="42">
        <f t="shared" si="40"/>
        <v>16.066000000000003</v>
      </c>
      <c r="L258" s="42">
        <f t="shared" si="40"/>
        <v>139.96100000000001</v>
      </c>
      <c r="M258" s="42">
        <f t="shared" si="40"/>
        <v>743.37300000000005</v>
      </c>
      <c r="N258" s="42">
        <f t="shared" si="40"/>
        <v>251.72199999999998</v>
      </c>
      <c r="O258" s="42">
        <f t="shared" si="40"/>
        <v>76.463999999999984</v>
      </c>
      <c r="P258" s="29"/>
    </row>
    <row r="259" spans="1:16" x14ac:dyDescent="0.2">
      <c r="A259" s="88" t="s">
        <v>51</v>
      </c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</row>
    <row r="260" spans="1:16" ht="13.5" customHeight="1" x14ac:dyDescent="0.2">
      <c r="A260" s="71" t="s">
        <v>38</v>
      </c>
      <c r="B260" s="76" t="s">
        <v>64</v>
      </c>
      <c r="C260" s="71" t="s">
        <v>39</v>
      </c>
      <c r="D260" s="71"/>
      <c r="E260" s="71"/>
      <c r="F260" s="72" t="s">
        <v>19</v>
      </c>
      <c r="G260" s="71" t="s">
        <v>40</v>
      </c>
      <c r="H260" s="71"/>
      <c r="I260" s="71"/>
      <c r="J260" s="71"/>
      <c r="K260" s="71"/>
      <c r="L260" s="71" t="s">
        <v>41</v>
      </c>
      <c r="M260" s="71"/>
      <c r="N260" s="71"/>
      <c r="O260" s="71"/>
      <c r="P260" s="73" t="s">
        <v>42</v>
      </c>
    </row>
    <row r="261" spans="1:16" ht="25.5" x14ac:dyDescent="0.2">
      <c r="A261" s="71"/>
      <c r="B261" s="76"/>
      <c r="C261" s="60" t="s">
        <v>20</v>
      </c>
      <c r="D261" s="61" t="s">
        <v>21</v>
      </c>
      <c r="E261" s="62" t="s">
        <v>22</v>
      </c>
      <c r="F261" s="72"/>
      <c r="G261" s="60" t="s">
        <v>23</v>
      </c>
      <c r="H261" s="63" t="s">
        <v>69</v>
      </c>
      <c r="I261" s="60" t="s">
        <v>24</v>
      </c>
      <c r="J261" s="60" t="s">
        <v>70</v>
      </c>
      <c r="K261" s="60" t="s">
        <v>71</v>
      </c>
      <c r="L261" s="64" t="s">
        <v>72</v>
      </c>
      <c r="M261" s="64" t="s">
        <v>73</v>
      </c>
      <c r="N261" s="65" t="s">
        <v>74</v>
      </c>
      <c r="O261" s="65" t="s">
        <v>75</v>
      </c>
      <c r="P261" s="73"/>
    </row>
    <row r="262" spans="1:16" x14ac:dyDescent="0.2">
      <c r="A262" s="74" t="s">
        <v>105</v>
      </c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</row>
    <row r="263" spans="1:16" x14ac:dyDescent="0.2">
      <c r="A263" s="16" t="s">
        <v>103</v>
      </c>
      <c r="B263" s="45">
        <v>100</v>
      </c>
      <c r="C263" s="18">
        <v>13.298</v>
      </c>
      <c r="D263" s="18">
        <v>9.6859999999999999</v>
      </c>
      <c r="E263" s="18">
        <v>44.451999999999998</v>
      </c>
      <c r="F263" s="18">
        <v>318.17200000000003</v>
      </c>
      <c r="G263" s="18">
        <v>0.11899999999999999</v>
      </c>
      <c r="H263" s="18">
        <v>3.4670000000000001</v>
      </c>
      <c r="I263" s="18">
        <v>36.515000000000001</v>
      </c>
      <c r="J263" s="19"/>
      <c r="K263" s="18">
        <v>3.1070000000000002</v>
      </c>
      <c r="L263" s="18">
        <v>73.135999999999996</v>
      </c>
      <c r="M263" s="18">
        <v>144.196</v>
      </c>
      <c r="N263" s="18">
        <v>18.436</v>
      </c>
      <c r="O263" s="18">
        <v>1.0129999999999999</v>
      </c>
      <c r="P263" s="20" t="s">
        <v>143</v>
      </c>
    </row>
    <row r="264" spans="1:16" x14ac:dyDescent="0.2">
      <c r="A264" s="16" t="s">
        <v>101</v>
      </c>
      <c r="B264" s="45">
        <v>250</v>
      </c>
      <c r="C264" s="18">
        <v>8.016</v>
      </c>
      <c r="D264" s="18">
        <v>11.923999999999999</v>
      </c>
      <c r="E264" s="18">
        <v>34.828000000000003</v>
      </c>
      <c r="F264" s="18">
        <v>278.69499999999999</v>
      </c>
      <c r="G264" s="18">
        <v>0.22600000000000001</v>
      </c>
      <c r="H264" s="18">
        <v>2.5259999999999998</v>
      </c>
      <c r="I264" s="18">
        <v>64.414000000000001</v>
      </c>
      <c r="J264" s="19"/>
      <c r="K264" s="18">
        <v>1.6</v>
      </c>
      <c r="L264" s="18">
        <v>168.21299999999999</v>
      </c>
      <c r="M264" s="18">
        <v>235.25399999999999</v>
      </c>
      <c r="N264" s="18">
        <v>58.996000000000002</v>
      </c>
      <c r="O264" s="18">
        <v>1.5589999999999999</v>
      </c>
      <c r="P264" s="20">
        <v>302</v>
      </c>
    </row>
    <row r="265" spans="1:16" x14ac:dyDescent="0.2">
      <c r="A265" s="16" t="s">
        <v>131</v>
      </c>
      <c r="B265" s="45">
        <v>200</v>
      </c>
      <c r="C265" s="18">
        <v>3.7709999999999999</v>
      </c>
      <c r="D265" s="18">
        <v>3.6880000000000002</v>
      </c>
      <c r="E265" s="18">
        <v>19.914000000000001</v>
      </c>
      <c r="F265" s="18">
        <v>127.928</v>
      </c>
      <c r="G265" s="18">
        <v>4.2999999999999997E-2</v>
      </c>
      <c r="H265" s="18">
        <v>1.044</v>
      </c>
      <c r="I265" s="18">
        <v>21.35</v>
      </c>
      <c r="J265" s="19"/>
      <c r="K265" s="18">
        <v>1.2E-2</v>
      </c>
      <c r="L265" s="18">
        <v>121.37</v>
      </c>
      <c r="M265" s="18">
        <v>113.05</v>
      </c>
      <c r="N265" s="18">
        <v>30.51</v>
      </c>
      <c r="O265" s="18">
        <v>1.022</v>
      </c>
      <c r="P265" s="20" t="s">
        <v>132</v>
      </c>
    </row>
    <row r="266" spans="1:16" x14ac:dyDescent="0.2">
      <c r="A266" s="16" t="s">
        <v>27</v>
      </c>
      <c r="B266" s="45">
        <v>20</v>
      </c>
      <c r="C266" s="18">
        <v>4.4999999999999998E-2</v>
      </c>
      <c r="D266" s="18">
        <v>5.0000000000000001E-3</v>
      </c>
      <c r="E266" s="18">
        <v>0.15</v>
      </c>
      <c r="F266" s="18">
        <v>0.82499999999999996</v>
      </c>
      <c r="G266" s="18">
        <v>2E-3</v>
      </c>
      <c r="H266" s="18">
        <v>0.01</v>
      </c>
      <c r="I266" s="18">
        <v>0.1</v>
      </c>
      <c r="J266" s="18">
        <v>2</v>
      </c>
      <c r="K266" s="18">
        <v>0.01</v>
      </c>
      <c r="L266" s="18">
        <v>2</v>
      </c>
      <c r="M266" s="18">
        <v>1.1000000000000001</v>
      </c>
      <c r="N266" s="18">
        <v>0.6</v>
      </c>
      <c r="O266" s="18">
        <v>0.03</v>
      </c>
      <c r="P266" s="20" t="s">
        <v>36</v>
      </c>
    </row>
    <row r="267" spans="1:16" x14ac:dyDescent="0.2">
      <c r="A267" s="16"/>
      <c r="B267" s="45"/>
      <c r="C267" s="18"/>
      <c r="D267" s="18"/>
      <c r="E267" s="18"/>
      <c r="F267" s="18"/>
      <c r="G267" s="18"/>
      <c r="H267" s="18"/>
      <c r="I267" s="19"/>
      <c r="J267" s="19"/>
      <c r="K267" s="18"/>
      <c r="L267" s="18"/>
      <c r="M267" s="18"/>
      <c r="N267" s="18"/>
      <c r="O267" s="18"/>
      <c r="P267" s="20"/>
    </row>
    <row r="268" spans="1:16" x14ac:dyDescent="0.2">
      <c r="A268" s="48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33"/>
    </row>
    <row r="269" spans="1:16" x14ac:dyDescent="0.2">
      <c r="A269" s="46" t="s">
        <v>12</v>
      </c>
      <c r="B269" s="45">
        <f>SUM(B263:B268)</f>
        <v>570</v>
      </c>
      <c r="C269" s="45">
        <f>SUM(C263:C268)</f>
        <v>25.130000000000003</v>
      </c>
      <c r="D269" s="45">
        <f>SUM(D263:D268)</f>
        <v>25.302999999999997</v>
      </c>
      <c r="E269" s="45">
        <f t="shared" ref="E269:O269" si="41">SUM(E263:E268)</f>
        <v>99.344000000000008</v>
      </c>
      <c r="F269" s="45">
        <f t="shared" si="41"/>
        <v>725.62</v>
      </c>
      <c r="G269" s="45">
        <f t="shared" si="41"/>
        <v>0.38999999999999996</v>
      </c>
      <c r="H269" s="45">
        <f t="shared" si="41"/>
        <v>7.0470000000000006</v>
      </c>
      <c r="I269" s="45">
        <f t="shared" si="41"/>
        <v>122.37899999999999</v>
      </c>
      <c r="J269" s="45">
        <f t="shared" si="41"/>
        <v>2</v>
      </c>
      <c r="K269" s="45">
        <f t="shared" si="41"/>
        <v>4.7290000000000001</v>
      </c>
      <c r="L269" s="45">
        <f t="shared" si="41"/>
        <v>364.71899999999999</v>
      </c>
      <c r="M269" s="45">
        <f t="shared" si="41"/>
        <v>493.6</v>
      </c>
      <c r="N269" s="45">
        <f t="shared" si="41"/>
        <v>108.542</v>
      </c>
      <c r="O269" s="45">
        <f t="shared" si="41"/>
        <v>3.6240000000000001</v>
      </c>
      <c r="P269" s="29"/>
    </row>
    <row r="270" spans="1:16" x14ac:dyDescent="0.2">
      <c r="A270" s="75" t="s">
        <v>104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</row>
    <row r="271" spans="1:16" ht="24.75" customHeight="1" x14ac:dyDescent="0.2">
      <c r="A271" s="16" t="s">
        <v>107</v>
      </c>
      <c r="B271" s="42">
        <v>35</v>
      </c>
      <c r="C271" s="18">
        <v>0.21</v>
      </c>
      <c r="D271" s="18">
        <v>7.0000000000000007E-2</v>
      </c>
      <c r="E271" s="18">
        <v>1.47</v>
      </c>
      <c r="F271" s="18">
        <v>7.3479999999999999</v>
      </c>
      <c r="G271" s="18">
        <v>2.1000000000000001E-2</v>
      </c>
      <c r="H271" s="18">
        <v>0.21</v>
      </c>
      <c r="I271" s="18">
        <v>69.98</v>
      </c>
      <c r="J271" s="19"/>
      <c r="K271" s="18">
        <v>0.14000000000000001</v>
      </c>
      <c r="L271" s="18">
        <v>4.899</v>
      </c>
      <c r="M271" s="18">
        <v>9.0969999999999995</v>
      </c>
      <c r="N271" s="18">
        <v>6.9980000000000002</v>
      </c>
      <c r="O271" s="18">
        <v>0.315</v>
      </c>
      <c r="P271" s="20">
        <v>2</v>
      </c>
    </row>
    <row r="272" spans="1:16" ht="24.75" customHeight="1" x14ac:dyDescent="0.2">
      <c r="A272" s="16" t="s">
        <v>118</v>
      </c>
      <c r="B272" s="42">
        <v>260</v>
      </c>
      <c r="C272" s="18">
        <v>2.1059999999999999</v>
      </c>
      <c r="D272" s="18">
        <v>6.3810000000000002</v>
      </c>
      <c r="E272" s="18">
        <v>9.3819999999999997</v>
      </c>
      <c r="F272" s="18">
        <v>103.383</v>
      </c>
      <c r="G272" s="18">
        <v>6.6000000000000003E-2</v>
      </c>
      <c r="H272" s="18">
        <v>0.55100000000000005</v>
      </c>
      <c r="I272" s="18">
        <v>218.333</v>
      </c>
      <c r="J272" s="19"/>
      <c r="K272" s="18">
        <v>2.032</v>
      </c>
      <c r="L272" s="18">
        <v>43.701999999999998</v>
      </c>
      <c r="M272" s="18">
        <v>51.685000000000002</v>
      </c>
      <c r="N272" s="18">
        <v>38.53</v>
      </c>
      <c r="O272" s="18">
        <v>0.76600000000000001</v>
      </c>
      <c r="P272" s="20">
        <v>124</v>
      </c>
    </row>
    <row r="273" spans="1:16" x14ac:dyDescent="0.2">
      <c r="A273" s="16" t="s">
        <v>94</v>
      </c>
      <c r="B273" s="42">
        <v>280</v>
      </c>
      <c r="C273" s="18">
        <v>10.601000000000001</v>
      </c>
      <c r="D273" s="18">
        <v>25.57</v>
      </c>
      <c r="E273" s="18">
        <v>6.4290000000000003</v>
      </c>
      <c r="F273" s="18">
        <v>298.24599999999998</v>
      </c>
      <c r="G273" s="18">
        <v>0.48899999999999999</v>
      </c>
      <c r="H273" s="18">
        <v>0.36399999999999999</v>
      </c>
      <c r="I273" s="18">
        <v>602</v>
      </c>
      <c r="J273" s="19"/>
      <c r="K273" s="18">
        <v>3.3769999999999998</v>
      </c>
      <c r="L273" s="18">
        <v>22.338999999999999</v>
      </c>
      <c r="M273" s="18">
        <v>38.052</v>
      </c>
      <c r="N273" s="18">
        <v>32.734000000000002</v>
      </c>
      <c r="O273" s="18">
        <v>1.4530000000000001</v>
      </c>
      <c r="P273" s="20" t="s">
        <v>113</v>
      </c>
    </row>
    <row r="274" spans="1:16" x14ac:dyDescent="0.2">
      <c r="A274" s="16" t="s">
        <v>102</v>
      </c>
      <c r="B274" s="42">
        <v>200</v>
      </c>
      <c r="C274" s="18">
        <v>0.51</v>
      </c>
      <c r="D274" s="18">
        <v>0.21</v>
      </c>
      <c r="E274" s="18">
        <v>22.215</v>
      </c>
      <c r="F274" s="18">
        <v>92.79</v>
      </c>
      <c r="G274" s="18">
        <v>1.0999999999999999E-2</v>
      </c>
      <c r="H274" s="18">
        <v>0.21</v>
      </c>
      <c r="I274" s="18">
        <v>122.55</v>
      </c>
      <c r="J274" s="18">
        <v>97.5</v>
      </c>
      <c r="K274" s="18">
        <v>0.56999999999999995</v>
      </c>
      <c r="L274" s="18">
        <v>9.4499999999999993</v>
      </c>
      <c r="M274" s="18">
        <v>2.5499999999999998</v>
      </c>
      <c r="N274" s="18">
        <v>2.5499999999999998</v>
      </c>
      <c r="O274" s="18">
        <v>0.495</v>
      </c>
      <c r="P274" s="20" t="s">
        <v>29</v>
      </c>
    </row>
    <row r="275" spans="1:16" x14ac:dyDescent="0.2">
      <c r="A275" s="16" t="s">
        <v>27</v>
      </c>
      <c r="B275" s="42">
        <v>30</v>
      </c>
      <c r="C275" s="18">
        <v>1.98</v>
      </c>
      <c r="D275" s="19"/>
      <c r="E275" s="18">
        <v>10.02</v>
      </c>
      <c r="F275" s="18">
        <v>48</v>
      </c>
      <c r="G275" s="18">
        <v>0.06</v>
      </c>
      <c r="H275" s="18">
        <v>2.2949999999999999</v>
      </c>
      <c r="I275" s="18">
        <v>3</v>
      </c>
      <c r="J275" s="19"/>
      <c r="K275" s="18">
        <v>1.8</v>
      </c>
      <c r="L275" s="19"/>
      <c r="M275" s="19"/>
      <c r="N275" s="19"/>
      <c r="O275" s="18">
        <v>0.6</v>
      </c>
      <c r="P275" s="20"/>
    </row>
    <row r="276" spans="1:16" x14ac:dyDescent="0.2">
      <c r="A276" s="16" t="s">
        <v>14</v>
      </c>
      <c r="B276" s="42">
        <v>30</v>
      </c>
      <c r="C276" s="18">
        <v>2.25</v>
      </c>
      <c r="D276" s="18">
        <v>0.87</v>
      </c>
      <c r="E276" s="18">
        <v>15.42</v>
      </c>
      <c r="F276" s="18">
        <v>78.510000000000005</v>
      </c>
      <c r="G276" s="18">
        <v>3.3000000000000002E-2</v>
      </c>
      <c r="H276" s="18">
        <v>0.63</v>
      </c>
      <c r="I276" s="19"/>
      <c r="J276" s="19"/>
      <c r="K276" s="18">
        <v>0.51</v>
      </c>
      <c r="L276" s="18">
        <v>5.7</v>
      </c>
      <c r="M276" s="18">
        <v>19.5</v>
      </c>
      <c r="N276" s="18">
        <v>3.9</v>
      </c>
      <c r="O276" s="18">
        <v>0.36</v>
      </c>
      <c r="P276" s="20"/>
    </row>
    <row r="277" spans="1:16" x14ac:dyDescent="0.2">
      <c r="A277" s="46" t="s">
        <v>15</v>
      </c>
      <c r="B277" s="42">
        <f>SUM(B271:B276)</f>
        <v>835</v>
      </c>
      <c r="C277" s="42">
        <f>SUM(C271:C276)</f>
        <v>17.657000000000004</v>
      </c>
      <c r="D277" s="42">
        <f t="shared" ref="D277:O277" si="42">SUM(D271:D276)</f>
        <v>33.100999999999999</v>
      </c>
      <c r="E277" s="42">
        <f t="shared" si="42"/>
        <v>64.935999999999993</v>
      </c>
      <c r="F277" s="53">
        <f>SUM(F271:F276)</f>
        <v>628.27700000000004</v>
      </c>
      <c r="G277" s="42">
        <f t="shared" si="42"/>
        <v>0.68</v>
      </c>
      <c r="H277" s="42">
        <f t="shared" si="42"/>
        <v>4.26</v>
      </c>
      <c r="I277" s="42">
        <f t="shared" si="42"/>
        <v>1015.8629999999999</v>
      </c>
      <c r="J277" s="42">
        <f t="shared" si="42"/>
        <v>97.5</v>
      </c>
      <c r="K277" s="42">
        <f t="shared" si="42"/>
        <v>8.4290000000000003</v>
      </c>
      <c r="L277" s="42">
        <f t="shared" si="42"/>
        <v>86.09</v>
      </c>
      <c r="M277" s="42">
        <f t="shared" si="42"/>
        <v>120.884</v>
      </c>
      <c r="N277" s="53">
        <f>SUM(N271:N276)</f>
        <v>84.712000000000003</v>
      </c>
      <c r="O277" s="42">
        <f t="shared" si="42"/>
        <v>3.9889999999999999</v>
      </c>
      <c r="P277" s="29"/>
    </row>
    <row r="278" spans="1:16" x14ac:dyDescent="0.2">
      <c r="A278" s="75" t="s">
        <v>106</v>
      </c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</row>
    <row r="279" spans="1:16" x14ac:dyDescent="0.2">
      <c r="A279" s="16" t="s">
        <v>159</v>
      </c>
      <c r="B279" s="42">
        <v>75</v>
      </c>
      <c r="C279" s="18">
        <v>9.8800000000000008</v>
      </c>
      <c r="D279" s="18">
        <v>6.9509999999999996</v>
      </c>
      <c r="E279" s="18">
        <v>31.638999999999999</v>
      </c>
      <c r="F279" s="18">
        <v>228.63499999999999</v>
      </c>
      <c r="G279" s="18">
        <v>8.1000000000000003E-2</v>
      </c>
      <c r="H279" s="18">
        <v>2.5270000000000001</v>
      </c>
      <c r="I279" s="18">
        <v>28.452000000000002</v>
      </c>
      <c r="J279" s="19"/>
      <c r="K279" s="18">
        <v>2.0510000000000002</v>
      </c>
      <c r="L279" s="18">
        <v>58.325000000000003</v>
      </c>
      <c r="M279" s="18">
        <v>108.845</v>
      </c>
      <c r="N279" s="18">
        <v>13.548999999999999</v>
      </c>
      <c r="O279" s="18">
        <v>0.70599999999999996</v>
      </c>
      <c r="P279" s="20" t="s">
        <v>143</v>
      </c>
    </row>
    <row r="280" spans="1:16" x14ac:dyDescent="0.2">
      <c r="A280" s="16" t="s">
        <v>85</v>
      </c>
      <c r="B280" s="42">
        <v>160</v>
      </c>
      <c r="C280" s="18">
        <v>0.627</v>
      </c>
      <c r="D280" s="18">
        <v>0.47</v>
      </c>
      <c r="E280" s="18">
        <v>16.170000000000002</v>
      </c>
      <c r="F280" s="18">
        <v>71.421999999999997</v>
      </c>
      <c r="G280" s="18">
        <v>3.1E-2</v>
      </c>
      <c r="H280" s="19"/>
      <c r="I280" s="18">
        <v>3.1360000000000001</v>
      </c>
      <c r="J280" s="19"/>
      <c r="K280" s="19"/>
      <c r="L280" s="18">
        <v>29.792000000000002</v>
      </c>
      <c r="M280" s="18">
        <v>25.088000000000001</v>
      </c>
      <c r="N280" s="18">
        <v>18.815999999999999</v>
      </c>
      <c r="O280" s="18">
        <v>3.6059999999999999</v>
      </c>
      <c r="P280" s="20"/>
    </row>
    <row r="281" spans="1:16" x14ac:dyDescent="0.2">
      <c r="A281" s="16" t="s">
        <v>16</v>
      </c>
      <c r="B281" s="42">
        <v>200</v>
      </c>
      <c r="C281" s="18">
        <v>1</v>
      </c>
      <c r="D281" s="18">
        <v>0.2</v>
      </c>
      <c r="E281" s="18">
        <v>20.2</v>
      </c>
      <c r="F281" s="18">
        <v>86.6</v>
      </c>
      <c r="G281" s="18">
        <v>0.02</v>
      </c>
      <c r="H281" s="19"/>
      <c r="I281" s="19"/>
      <c r="J281" s="18">
        <v>4</v>
      </c>
      <c r="K281" s="19"/>
      <c r="L281" s="19"/>
      <c r="M281" s="19"/>
      <c r="N281" s="19"/>
      <c r="O281" s="19"/>
      <c r="P281" s="20"/>
    </row>
    <row r="282" spans="1:16" x14ac:dyDescent="0.2">
      <c r="A282" s="46" t="s">
        <v>17</v>
      </c>
      <c r="B282" s="42">
        <f>SUM(B279:B281)</f>
        <v>435</v>
      </c>
      <c r="C282" s="42">
        <f>SUM(C279:C281)</f>
        <v>11.507000000000001</v>
      </c>
      <c r="D282" s="42">
        <f t="shared" ref="D282:O282" si="43">SUM(D279:D281)</f>
        <v>7.6209999999999996</v>
      </c>
      <c r="E282" s="42">
        <f t="shared" si="43"/>
        <v>68.009</v>
      </c>
      <c r="F282" s="42">
        <f>SUM(F279:F281)</f>
        <v>386.65700000000004</v>
      </c>
      <c r="G282" s="42">
        <f t="shared" si="43"/>
        <v>0.13200000000000001</v>
      </c>
      <c r="H282" s="42">
        <f t="shared" si="43"/>
        <v>2.5270000000000001</v>
      </c>
      <c r="I282" s="42">
        <f t="shared" si="43"/>
        <v>31.588000000000001</v>
      </c>
      <c r="J282" s="42">
        <f t="shared" si="43"/>
        <v>4</v>
      </c>
      <c r="K282" s="42">
        <f t="shared" si="43"/>
        <v>2.0510000000000002</v>
      </c>
      <c r="L282" s="42">
        <f t="shared" si="43"/>
        <v>88.117000000000004</v>
      </c>
      <c r="M282" s="42">
        <f t="shared" si="43"/>
        <v>133.93299999999999</v>
      </c>
      <c r="N282" s="42">
        <f t="shared" si="43"/>
        <v>32.364999999999995</v>
      </c>
      <c r="O282" s="42">
        <f t="shared" si="43"/>
        <v>4.3119999999999994</v>
      </c>
      <c r="P282" s="29"/>
    </row>
    <row r="283" spans="1:16" x14ac:dyDescent="0.2">
      <c r="A283" s="46" t="s">
        <v>18</v>
      </c>
      <c r="B283" s="42">
        <f>-B282+B277+B269</f>
        <v>970</v>
      </c>
      <c r="C283" s="42">
        <f t="shared" ref="C283:O283" si="44">C282+C277+C269</f>
        <v>54.294000000000011</v>
      </c>
      <c r="D283" s="42">
        <f t="shared" si="44"/>
        <v>66.025000000000006</v>
      </c>
      <c r="E283" s="42">
        <f t="shared" si="44"/>
        <v>232.28899999999999</v>
      </c>
      <c r="F283" s="42">
        <f t="shared" si="44"/>
        <v>1740.5540000000001</v>
      </c>
      <c r="G283" s="42">
        <f t="shared" si="44"/>
        <v>1.202</v>
      </c>
      <c r="H283" s="42">
        <f t="shared" si="44"/>
        <v>13.834</v>
      </c>
      <c r="I283" s="42">
        <f t="shared" si="44"/>
        <v>1169.83</v>
      </c>
      <c r="J283" s="42">
        <f t="shared" si="44"/>
        <v>103.5</v>
      </c>
      <c r="K283" s="42">
        <f t="shared" si="44"/>
        <v>15.209</v>
      </c>
      <c r="L283" s="42">
        <f t="shared" si="44"/>
        <v>538.92599999999993</v>
      </c>
      <c r="M283" s="42">
        <f t="shared" si="44"/>
        <v>748.41700000000003</v>
      </c>
      <c r="N283" s="42">
        <f t="shared" si="44"/>
        <v>225.619</v>
      </c>
      <c r="O283" s="42">
        <f t="shared" si="44"/>
        <v>11.924999999999999</v>
      </c>
      <c r="P283" s="29"/>
    </row>
    <row r="284" spans="1:16" x14ac:dyDescent="0.2">
      <c r="A284" s="90" t="s">
        <v>126</v>
      </c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</row>
    <row r="285" spans="1:16" ht="13.5" customHeight="1" x14ac:dyDescent="0.2">
      <c r="A285" s="71" t="s">
        <v>38</v>
      </c>
      <c r="B285" s="76" t="s">
        <v>64</v>
      </c>
      <c r="C285" s="71" t="s">
        <v>39</v>
      </c>
      <c r="D285" s="71"/>
      <c r="E285" s="71"/>
      <c r="F285" s="72" t="s">
        <v>19</v>
      </c>
      <c r="G285" s="71" t="s">
        <v>40</v>
      </c>
      <c r="H285" s="71"/>
      <c r="I285" s="71"/>
      <c r="J285" s="71"/>
      <c r="K285" s="71"/>
      <c r="L285" s="71" t="s">
        <v>41</v>
      </c>
      <c r="M285" s="71"/>
      <c r="N285" s="71"/>
      <c r="O285" s="71"/>
      <c r="P285" s="73" t="s">
        <v>42</v>
      </c>
    </row>
    <row r="286" spans="1:16" ht="25.5" x14ac:dyDescent="0.2">
      <c r="A286" s="71"/>
      <c r="B286" s="76"/>
      <c r="C286" s="60" t="s">
        <v>20</v>
      </c>
      <c r="D286" s="61" t="s">
        <v>21</v>
      </c>
      <c r="E286" s="62" t="s">
        <v>22</v>
      </c>
      <c r="F286" s="72"/>
      <c r="G286" s="60" t="s">
        <v>23</v>
      </c>
      <c r="H286" s="63" t="s">
        <v>69</v>
      </c>
      <c r="I286" s="60" t="s">
        <v>24</v>
      </c>
      <c r="J286" s="60" t="s">
        <v>70</v>
      </c>
      <c r="K286" s="60" t="s">
        <v>71</v>
      </c>
      <c r="L286" s="64" t="s">
        <v>72</v>
      </c>
      <c r="M286" s="64" t="s">
        <v>73</v>
      </c>
      <c r="N286" s="65" t="s">
        <v>74</v>
      </c>
      <c r="O286" s="65" t="s">
        <v>75</v>
      </c>
      <c r="P286" s="73"/>
    </row>
    <row r="287" spans="1:16" x14ac:dyDescent="0.2">
      <c r="A287" s="74" t="s">
        <v>105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1:16" x14ac:dyDescent="0.2">
      <c r="A288" s="16" t="s">
        <v>119</v>
      </c>
      <c r="B288" s="42">
        <v>100</v>
      </c>
      <c r="C288" s="18">
        <v>18.550999999999998</v>
      </c>
      <c r="D288" s="18">
        <v>13.843999999999999</v>
      </c>
      <c r="E288" s="18">
        <v>0.378</v>
      </c>
      <c r="F288" s="18">
        <v>200.31</v>
      </c>
      <c r="G288" s="18">
        <v>5.8999999999999997E-2</v>
      </c>
      <c r="H288" s="18">
        <v>0.46800000000000003</v>
      </c>
      <c r="I288" s="18">
        <v>83.941000000000003</v>
      </c>
      <c r="J288" s="19"/>
      <c r="K288" s="18">
        <v>4.9180000000000001</v>
      </c>
      <c r="L288" s="18">
        <v>12.88</v>
      </c>
      <c r="M288" s="18">
        <v>147.667</v>
      </c>
      <c r="N288" s="18">
        <v>63.161000000000001</v>
      </c>
      <c r="O288" s="18">
        <v>1.327</v>
      </c>
      <c r="P288" s="20" t="s">
        <v>113</v>
      </c>
    </row>
    <row r="289" spans="1:16" x14ac:dyDescent="0.2">
      <c r="A289" s="16" t="s">
        <v>13</v>
      </c>
      <c r="B289" s="42">
        <v>180</v>
      </c>
      <c r="C289" s="18">
        <v>7.9630000000000001</v>
      </c>
      <c r="D289" s="18">
        <v>5.7720000000000002</v>
      </c>
      <c r="E289" s="18">
        <v>50.822000000000003</v>
      </c>
      <c r="F289" s="18">
        <v>287.08999999999997</v>
      </c>
      <c r="G289" s="18">
        <v>0.18</v>
      </c>
      <c r="H289" s="18">
        <v>3.0960000000000001</v>
      </c>
      <c r="I289" s="18">
        <v>31.31</v>
      </c>
      <c r="J289" s="19"/>
      <c r="K289" s="18">
        <v>2.1080000000000001</v>
      </c>
      <c r="L289" s="18">
        <v>18</v>
      </c>
      <c r="M289" s="18">
        <v>83.52</v>
      </c>
      <c r="N289" s="18">
        <v>32.4</v>
      </c>
      <c r="O289" s="18">
        <v>1.8</v>
      </c>
      <c r="P289" s="20" t="s">
        <v>31</v>
      </c>
    </row>
    <row r="290" spans="1:16" x14ac:dyDescent="0.2">
      <c r="A290" s="16" t="s">
        <v>67</v>
      </c>
      <c r="B290" s="42">
        <v>215</v>
      </c>
      <c r="C290" s="18">
        <v>0.2</v>
      </c>
      <c r="D290" s="18">
        <v>5.0999999999999997E-2</v>
      </c>
      <c r="E290" s="18">
        <v>15.039</v>
      </c>
      <c r="F290" s="18">
        <v>61.414999999999999</v>
      </c>
      <c r="G290" s="18">
        <v>1E-3</v>
      </c>
      <c r="H290" s="18">
        <v>0.113</v>
      </c>
      <c r="I290" s="18">
        <v>0.5</v>
      </c>
      <c r="J290" s="19"/>
      <c r="K290" s="19"/>
      <c r="L290" s="18">
        <v>5.4</v>
      </c>
      <c r="M290" s="18">
        <v>8.24</v>
      </c>
      <c r="N290" s="18">
        <v>4.4000000000000004</v>
      </c>
      <c r="O290" s="18">
        <v>0.86499999999999999</v>
      </c>
      <c r="P290" s="20" t="s">
        <v>26</v>
      </c>
    </row>
    <row r="291" spans="1:16" x14ac:dyDescent="0.2">
      <c r="A291" s="16" t="s">
        <v>27</v>
      </c>
      <c r="B291" s="42">
        <v>40</v>
      </c>
      <c r="C291" s="18">
        <v>3</v>
      </c>
      <c r="D291" s="18">
        <v>1.1599999999999999</v>
      </c>
      <c r="E291" s="18">
        <v>20.56</v>
      </c>
      <c r="F291" s="18">
        <v>104.68</v>
      </c>
      <c r="G291" s="18">
        <v>4.3999999999999997E-2</v>
      </c>
      <c r="H291" s="18">
        <v>0.84</v>
      </c>
      <c r="I291" s="19"/>
      <c r="J291" s="19"/>
      <c r="K291" s="18">
        <v>0.68</v>
      </c>
      <c r="L291" s="18">
        <v>7.6</v>
      </c>
      <c r="M291" s="18">
        <v>26</v>
      </c>
      <c r="N291" s="18">
        <v>5.2</v>
      </c>
      <c r="O291" s="18">
        <v>0.48</v>
      </c>
      <c r="P291" s="20"/>
    </row>
    <row r="292" spans="1:16" x14ac:dyDescent="0.2">
      <c r="A292" s="29" t="s">
        <v>12</v>
      </c>
      <c r="B292" s="42">
        <f t="shared" ref="B292:O292" si="45">SUM(B288:B291)</f>
        <v>535</v>
      </c>
      <c r="C292" s="42">
        <f t="shared" si="45"/>
        <v>29.713999999999999</v>
      </c>
      <c r="D292" s="42">
        <f t="shared" si="45"/>
        <v>20.826999999999998</v>
      </c>
      <c r="E292" s="42">
        <f t="shared" si="45"/>
        <v>86.799000000000007</v>
      </c>
      <c r="F292" s="42">
        <f t="shared" si="45"/>
        <v>653.49499999999989</v>
      </c>
      <c r="G292" s="42">
        <f t="shared" si="45"/>
        <v>0.28399999999999997</v>
      </c>
      <c r="H292" s="42">
        <f t="shared" si="45"/>
        <v>4.5170000000000003</v>
      </c>
      <c r="I292" s="53">
        <f t="shared" si="45"/>
        <v>115.751</v>
      </c>
      <c r="J292" s="42">
        <f t="shared" si="45"/>
        <v>0</v>
      </c>
      <c r="K292" s="42">
        <f t="shared" si="45"/>
        <v>7.7059999999999995</v>
      </c>
      <c r="L292" s="42">
        <f t="shared" si="45"/>
        <v>43.88</v>
      </c>
      <c r="M292" s="42">
        <f t="shared" si="45"/>
        <v>265.42700000000002</v>
      </c>
      <c r="N292" s="53">
        <f t="shared" si="45"/>
        <v>105.16100000000002</v>
      </c>
      <c r="O292" s="42">
        <f t="shared" si="45"/>
        <v>4.4719999999999995</v>
      </c>
      <c r="P292" s="35"/>
    </row>
    <row r="293" spans="1:16" x14ac:dyDescent="0.2">
      <c r="A293" s="75" t="s">
        <v>104</v>
      </c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</row>
    <row r="294" spans="1:16" ht="22.5" x14ac:dyDescent="0.2">
      <c r="A294" s="16" t="s">
        <v>109</v>
      </c>
      <c r="B294" s="42">
        <v>50</v>
      </c>
      <c r="C294" s="18">
        <v>0.77600000000000002</v>
      </c>
      <c r="D294" s="18">
        <v>2.5419999999999998</v>
      </c>
      <c r="E294" s="18">
        <v>4.6970000000000001</v>
      </c>
      <c r="F294" s="18">
        <v>44.768000000000001</v>
      </c>
      <c r="G294" s="18">
        <v>1.4999999999999999E-2</v>
      </c>
      <c r="H294" s="18">
        <v>0.35599999999999998</v>
      </c>
      <c r="I294" s="18">
        <v>101.185</v>
      </c>
      <c r="J294" s="19"/>
      <c r="K294" s="18">
        <v>1.1599999999999999</v>
      </c>
      <c r="L294" s="18">
        <v>20.385000000000002</v>
      </c>
      <c r="M294" s="18">
        <v>15.045</v>
      </c>
      <c r="N294" s="18">
        <v>20.86</v>
      </c>
      <c r="O294" s="18">
        <v>0.28000000000000003</v>
      </c>
      <c r="P294" s="20" t="s">
        <v>121</v>
      </c>
    </row>
    <row r="295" spans="1:16" x14ac:dyDescent="0.2">
      <c r="A295" s="16" t="s">
        <v>82</v>
      </c>
      <c r="B295" s="42">
        <v>210</v>
      </c>
      <c r="C295" s="18">
        <v>5.81</v>
      </c>
      <c r="D295" s="18">
        <v>4.9290000000000003</v>
      </c>
      <c r="E295" s="18">
        <v>15.933999999999999</v>
      </c>
      <c r="F295" s="18">
        <v>131.33500000000001</v>
      </c>
      <c r="G295" s="18">
        <v>0.13100000000000001</v>
      </c>
      <c r="H295" s="18">
        <v>0.28799999999999998</v>
      </c>
      <c r="I295" s="18">
        <v>191.739</v>
      </c>
      <c r="J295" s="18">
        <v>0.21199999999999999</v>
      </c>
      <c r="K295" s="18">
        <v>1.6819999999999999</v>
      </c>
      <c r="L295" s="18">
        <v>18.04</v>
      </c>
      <c r="M295" s="18">
        <v>76.668000000000006</v>
      </c>
      <c r="N295" s="18">
        <v>25.82</v>
      </c>
      <c r="O295" s="18">
        <v>1.1299999999999999</v>
      </c>
      <c r="P295" s="20" t="s">
        <v>122</v>
      </c>
    </row>
    <row r="296" spans="1:16" x14ac:dyDescent="0.2">
      <c r="A296" s="16" t="s">
        <v>83</v>
      </c>
      <c r="B296" s="42">
        <v>90</v>
      </c>
      <c r="C296" s="18">
        <v>10.465999999999999</v>
      </c>
      <c r="D296" s="18">
        <v>23.231000000000002</v>
      </c>
      <c r="E296" s="18">
        <v>4.0510000000000002</v>
      </c>
      <c r="F296" s="18">
        <v>267.149</v>
      </c>
      <c r="G296" s="18">
        <v>0.48199999999999998</v>
      </c>
      <c r="H296" s="18">
        <v>0.16700000000000001</v>
      </c>
      <c r="I296" s="18">
        <v>6.75</v>
      </c>
      <c r="J296" s="19"/>
      <c r="K296" s="18">
        <v>1.6879999999999999</v>
      </c>
      <c r="L296" s="18">
        <v>10.606</v>
      </c>
      <c r="M296" s="18">
        <v>109.667</v>
      </c>
      <c r="N296" s="18">
        <v>16.231999999999999</v>
      </c>
      <c r="O296" s="18">
        <v>0.20300000000000001</v>
      </c>
      <c r="P296" s="20" t="s">
        <v>123</v>
      </c>
    </row>
    <row r="297" spans="1:16" x14ac:dyDescent="0.2">
      <c r="A297" s="16" t="s">
        <v>11</v>
      </c>
      <c r="B297" s="42">
        <v>180</v>
      </c>
      <c r="C297" s="18">
        <v>10.502000000000001</v>
      </c>
      <c r="D297" s="18">
        <v>7.6529999999999996</v>
      </c>
      <c r="E297" s="18">
        <v>47.456000000000003</v>
      </c>
      <c r="F297" s="18">
        <v>300.709</v>
      </c>
      <c r="G297" s="18">
        <v>0.35699999999999998</v>
      </c>
      <c r="H297" s="18">
        <v>5.976</v>
      </c>
      <c r="I297" s="18">
        <v>33.475000000000001</v>
      </c>
      <c r="J297" s="19"/>
      <c r="K297" s="18">
        <v>1.4890000000000001</v>
      </c>
      <c r="L297" s="18">
        <v>16.600000000000001</v>
      </c>
      <c r="M297" s="18">
        <v>247.34</v>
      </c>
      <c r="N297" s="18">
        <v>166</v>
      </c>
      <c r="O297" s="18">
        <v>5.5609999999999999</v>
      </c>
      <c r="P297" s="20" t="s">
        <v>124</v>
      </c>
    </row>
    <row r="298" spans="1:16" x14ac:dyDescent="0.2">
      <c r="A298" s="16" t="s">
        <v>120</v>
      </c>
      <c r="B298" s="42">
        <v>200</v>
      </c>
      <c r="C298" s="18">
        <v>0.223</v>
      </c>
      <c r="D298" s="18">
        <v>0.223</v>
      </c>
      <c r="E298" s="18">
        <v>29.425999999999998</v>
      </c>
      <c r="F298" s="18">
        <v>120.61</v>
      </c>
      <c r="G298" s="18">
        <v>1.7000000000000001E-2</v>
      </c>
      <c r="H298" s="18">
        <v>0.223</v>
      </c>
      <c r="I298" s="18">
        <v>2.7930000000000001</v>
      </c>
      <c r="J298" s="18">
        <v>5.5860000000000003</v>
      </c>
      <c r="K298" s="18">
        <v>0.112</v>
      </c>
      <c r="L298" s="18">
        <v>9.6579999999999995</v>
      </c>
      <c r="M298" s="18">
        <v>6.1449999999999996</v>
      </c>
      <c r="N298" s="18">
        <v>5.0270000000000001</v>
      </c>
      <c r="O298" s="18">
        <v>1.3009999999999999</v>
      </c>
      <c r="P298" s="20" t="s">
        <v>125</v>
      </c>
    </row>
    <row r="299" spans="1:16" x14ac:dyDescent="0.2">
      <c r="A299" s="16" t="s">
        <v>14</v>
      </c>
      <c r="B299" s="42">
        <v>30</v>
      </c>
      <c r="C299" s="18">
        <v>1.98</v>
      </c>
      <c r="D299" s="19"/>
      <c r="E299" s="18">
        <v>10.02</v>
      </c>
      <c r="F299" s="18">
        <v>48</v>
      </c>
      <c r="G299" s="18">
        <v>0.06</v>
      </c>
      <c r="H299" s="18">
        <v>2.2949999999999999</v>
      </c>
      <c r="I299" s="18">
        <v>3</v>
      </c>
      <c r="J299" s="19"/>
      <c r="K299" s="18">
        <v>1.8</v>
      </c>
      <c r="L299" s="19"/>
      <c r="M299" s="19"/>
      <c r="N299" s="19"/>
      <c r="O299" s="18">
        <v>0.6</v>
      </c>
      <c r="P299" s="20"/>
    </row>
    <row r="300" spans="1:16" x14ac:dyDescent="0.2">
      <c r="A300" s="16" t="s">
        <v>27</v>
      </c>
      <c r="B300" s="42">
        <v>30</v>
      </c>
      <c r="C300" s="18">
        <v>2.25</v>
      </c>
      <c r="D300" s="18">
        <v>0.87</v>
      </c>
      <c r="E300" s="18">
        <v>15.42</v>
      </c>
      <c r="F300" s="18">
        <v>78.510000000000005</v>
      </c>
      <c r="G300" s="18">
        <v>3.3000000000000002E-2</v>
      </c>
      <c r="H300" s="18">
        <v>0.63</v>
      </c>
      <c r="I300" s="19"/>
      <c r="J300" s="19"/>
      <c r="K300" s="18">
        <v>0.51</v>
      </c>
      <c r="L300" s="18">
        <v>5.7</v>
      </c>
      <c r="M300" s="18">
        <v>19.5</v>
      </c>
      <c r="N300" s="18">
        <v>3.9</v>
      </c>
      <c r="O300" s="18">
        <v>0.36</v>
      </c>
      <c r="P300" s="20"/>
    </row>
    <row r="301" spans="1:16" x14ac:dyDescent="0.2">
      <c r="A301" s="46" t="s">
        <v>15</v>
      </c>
      <c r="B301" s="42">
        <f>SUM(B294:B300)</f>
        <v>790</v>
      </c>
      <c r="C301" s="69">
        <v>1.627</v>
      </c>
      <c r="D301" s="69">
        <v>0.67</v>
      </c>
      <c r="E301" s="69">
        <v>36.369999999999997</v>
      </c>
      <c r="F301" s="69">
        <v>158.02199999999999</v>
      </c>
      <c r="G301" s="69">
        <v>5.0999999999999997E-2</v>
      </c>
      <c r="H301" s="70"/>
      <c r="I301" s="69">
        <v>3.1360000000000001</v>
      </c>
      <c r="J301" s="69">
        <v>4</v>
      </c>
      <c r="K301" s="70"/>
      <c r="L301" s="69">
        <v>29.792000000000002</v>
      </c>
      <c r="M301" s="69">
        <v>25.088000000000001</v>
      </c>
      <c r="N301" s="69">
        <v>18.815999999999999</v>
      </c>
      <c r="O301" s="69">
        <v>3.6059999999999999</v>
      </c>
      <c r="P301" s="35"/>
    </row>
    <row r="302" spans="1:16" x14ac:dyDescent="0.2">
      <c r="A302" s="75" t="s">
        <v>106</v>
      </c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</row>
    <row r="303" spans="1:16" x14ac:dyDescent="0.2">
      <c r="A303" s="16" t="s">
        <v>89</v>
      </c>
      <c r="B303" s="42">
        <v>60</v>
      </c>
      <c r="C303" s="18">
        <v>3.827</v>
      </c>
      <c r="D303" s="18">
        <v>11.757</v>
      </c>
      <c r="E303" s="18">
        <v>24.271000000000001</v>
      </c>
      <c r="F303" s="18">
        <v>218.20099999999999</v>
      </c>
      <c r="G303" s="18">
        <v>5.7000000000000002E-2</v>
      </c>
      <c r="H303" s="18">
        <v>7.0999999999999994E-2</v>
      </c>
      <c r="I303" s="18">
        <v>158.43600000000001</v>
      </c>
      <c r="J303" s="18">
        <v>1</v>
      </c>
      <c r="K303" s="18">
        <v>0.112</v>
      </c>
      <c r="L303" s="18">
        <v>13.241</v>
      </c>
      <c r="M303" s="18">
        <v>35.761000000000003</v>
      </c>
      <c r="N303" s="18">
        <v>6.6539999999999999</v>
      </c>
      <c r="O303" s="18">
        <v>0.53500000000000003</v>
      </c>
      <c r="P303" s="20" t="s">
        <v>149</v>
      </c>
    </row>
    <row r="304" spans="1:16" x14ac:dyDescent="0.2">
      <c r="A304" s="16" t="s">
        <v>66</v>
      </c>
      <c r="B304" s="42">
        <v>130</v>
      </c>
      <c r="C304" s="18">
        <v>0.51</v>
      </c>
      <c r="D304" s="18">
        <v>5.0999999999999997E-2</v>
      </c>
      <c r="E304" s="18">
        <v>12.446</v>
      </c>
      <c r="F304" s="18">
        <v>52.280999999999999</v>
      </c>
      <c r="G304" s="18">
        <v>3.7999999999999999E-2</v>
      </c>
      <c r="H304" s="19"/>
      <c r="I304" s="18">
        <v>6.37</v>
      </c>
      <c r="J304" s="19"/>
      <c r="K304" s="19"/>
      <c r="L304" s="18">
        <v>20.384</v>
      </c>
      <c r="M304" s="18">
        <v>14.013999999999999</v>
      </c>
      <c r="N304" s="18">
        <v>11.465999999999999</v>
      </c>
      <c r="O304" s="18">
        <v>2.8029999999999999</v>
      </c>
      <c r="P304" s="20"/>
    </row>
    <row r="305" spans="1:16" x14ac:dyDescent="0.2">
      <c r="A305" s="16" t="s">
        <v>16</v>
      </c>
      <c r="B305" s="42">
        <v>200</v>
      </c>
      <c r="C305" s="18">
        <v>1</v>
      </c>
      <c r="D305" s="18">
        <v>0.2</v>
      </c>
      <c r="E305" s="18">
        <v>20.2</v>
      </c>
      <c r="F305" s="18">
        <v>86.6</v>
      </c>
      <c r="G305" s="18">
        <v>0.02</v>
      </c>
      <c r="H305" s="19"/>
      <c r="I305" s="19"/>
      <c r="J305" s="18">
        <v>4</v>
      </c>
      <c r="K305" s="19"/>
      <c r="L305" s="19"/>
      <c r="M305" s="19"/>
      <c r="N305" s="19"/>
      <c r="O305" s="19"/>
      <c r="P305" s="20"/>
    </row>
    <row r="306" spans="1:16" x14ac:dyDescent="0.2">
      <c r="A306" s="46" t="s">
        <v>17</v>
      </c>
      <c r="B306" s="42">
        <f>SUM(B303:B305)</f>
        <v>390</v>
      </c>
      <c r="C306" s="42">
        <f>SUM(C303:C305)</f>
        <v>5.3369999999999997</v>
      </c>
      <c r="D306" s="42">
        <f t="shared" ref="D306:F306" si="46">SUM(D303:D305)</f>
        <v>12.007999999999999</v>
      </c>
      <c r="E306" s="42">
        <f t="shared" si="46"/>
        <v>56.917000000000002</v>
      </c>
      <c r="F306" s="42">
        <f t="shared" si="46"/>
        <v>357.08199999999999</v>
      </c>
      <c r="G306" s="42">
        <f>SUM(G303:G305)</f>
        <v>0.115</v>
      </c>
      <c r="H306" s="42">
        <f t="shared" ref="H306:O306" si="47">SUM(H303:H305)</f>
        <v>7.0999999999999994E-2</v>
      </c>
      <c r="I306" s="42">
        <f t="shared" si="47"/>
        <v>164.80600000000001</v>
      </c>
      <c r="J306" s="42">
        <f t="shared" si="47"/>
        <v>5</v>
      </c>
      <c r="K306" s="42">
        <f t="shared" si="47"/>
        <v>0.112</v>
      </c>
      <c r="L306" s="42">
        <f t="shared" si="47"/>
        <v>33.625</v>
      </c>
      <c r="M306" s="42">
        <f t="shared" si="47"/>
        <v>49.775000000000006</v>
      </c>
      <c r="N306" s="42">
        <f t="shared" si="47"/>
        <v>18.119999999999997</v>
      </c>
      <c r="O306" s="42">
        <f t="shared" si="47"/>
        <v>3.3380000000000001</v>
      </c>
      <c r="P306" s="35"/>
    </row>
    <row r="307" spans="1:16" x14ac:dyDescent="0.2">
      <c r="A307" s="46" t="s">
        <v>18</v>
      </c>
      <c r="B307" s="42">
        <f t="shared" ref="B307:O307" si="48">B306+B301+B292</f>
        <v>1715</v>
      </c>
      <c r="C307" s="42">
        <f t="shared" si="48"/>
        <v>36.677999999999997</v>
      </c>
      <c r="D307" s="42">
        <f t="shared" si="48"/>
        <v>33.504999999999995</v>
      </c>
      <c r="E307" s="42">
        <f t="shared" si="48"/>
        <v>180.08600000000001</v>
      </c>
      <c r="F307" s="42">
        <f t="shared" si="48"/>
        <v>1168.5989999999999</v>
      </c>
      <c r="G307" s="42">
        <f t="shared" si="48"/>
        <v>0.44999999999999996</v>
      </c>
      <c r="H307" s="42">
        <f t="shared" si="48"/>
        <v>4.5880000000000001</v>
      </c>
      <c r="I307" s="42">
        <f t="shared" si="48"/>
        <v>283.69299999999998</v>
      </c>
      <c r="J307" s="42">
        <f t="shared" si="48"/>
        <v>9</v>
      </c>
      <c r="K307" s="42">
        <f t="shared" si="48"/>
        <v>7.8179999999999996</v>
      </c>
      <c r="L307" s="42">
        <f t="shared" si="48"/>
        <v>107.297</v>
      </c>
      <c r="M307" s="42">
        <f t="shared" si="48"/>
        <v>340.29</v>
      </c>
      <c r="N307" s="42">
        <f t="shared" si="48"/>
        <v>142.09700000000001</v>
      </c>
      <c r="O307" s="42">
        <f t="shared" si="48"/>
        <v>11.416</v>
      </c>
      <c r="P307" s="29"/>
    </row>
    <row r="308" spans="1:16" ht="13.5" thickBot="1" x14ac:dyDescent="0.25">
      <c r="A308" s="100" t="s">
        <v>63</v>
      </c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</row>
    <row r="309" spans="1:16" ht="13.5" thickBot="1" x14ac:dyDescent="0.25">
      <c r="A309" s="91" t="s">
        <v>4</v>
      </c>
      <c r="B309" s="93" t="s">
        <v>0</v>
      </c>
      <c r="C309" s="94"/>
      <c r="D309" s="95"/>
      <c r="E309" s="96" t="s">
        <v>9</v>
      </c>
      <c r="F309" s="93" t="s">
        <v>2</v>
      </c>
      <c r="G309" s="94"/>
      <c r="H309" s="94"/>
      <c r="I309" s="94"/>
      <c r="J309" s="94"/>
      <c r="K309" s="95"/>
      <c r="L309" s="93" t="s">
        <v>3</v>
      </c>
      <c r="M309" s="94"/>
      <c r="N309" s="98"/>
      <c r="O309" s="98"/>
      <c r="P309" s="3"/>
    </row>
    <row r="310" spans="1:16" ht="39" thickBot="1" x14ac:dyDescent="0.25">
      <c r="A310" s="92"/>
      <c r="B310" s="2" t="s">
        <v>1</v>
      </c>
      <c r="C310" s="4" t="s">
        <v>7</v>
      </c>
      <c r="D310" s="5" t="s">
        <v>8</v>
      </c>
      <c r="E310" s="97"/>
      <c r="F310" s="7" t="s">
        <v>23</v>
      </c>
      <c r="G310" s="8" t="s">
        <v>69</v>
      </c>
      <c r="H310" s="7" t="s">
        <v>24</v>
      </c>
      <c r="I310" s="7" t="s">
        <v>70</v>
      </c>
      <c r="J310" s="7" t="s">
        <v>71</v>
      </c>
      <c r="K310" s="30" t="s">
        <v>72</v>
      </c>
      <c r="L310" s="31" t="s">
        <v>73</v>
      </c>
      <c r="M310" s="56" t="s">
        <v>74</v>
      </c>
      <c r="N310" s="41" t="s">
        <v>75</v>
      </c>
      <c r="O310" s="57"/>
      <c r="P310" s="3"/>
    </row>
    <row r="311" spans="1:16" ht="13.5" thickBot="1" x14ac:dyDescent="0.25">
      <c r="A311" s="1" t="s">
        <v>5</v>
      </c>
      <c r="B311" s="11">
        <f>(C307+C258+C233+C209+C185+C159+C133+C109+C85+C60+C34)</f>
        <v>557.23699999999997</v>
      </c>
      <c r="C311" s="11">
        <f t="shared" ref="C311:N311" si="49">(D307+D258+D233+D209+D185+D159+D133+D109+D85+D60+D34)</f>
        <v>610.15399999999988</v>
      </c>
      <c r="D311" s="11">
        <f t="shared" si="49"/>
        <v>2862.0770000000002</v>
      </c>
      <c r="E311" s="11">
        <f t="shared" si="49"/>
        <v>19168.603999999999</v>
      </c>
      <c r="F311" s="11">
        <f t="shared" si="49"/>
        <v>29.086000000000002</v>
      </c>
      <c r="G311" s="11">
        <f t="shared" si="49"/>
        <v>108.99799999999999</v>
      </c>
      <c r="H311" s="11">
        <f t="shared" si="49"/>
        <v>6384.7849999999999</v>
      </c>
      <c r="I311" s="11">
        <f t="shared" si="49"/>
        <v>88.281000000000006</v>
      </c>
      <c r="J311" s="11">
        <f t="shared" si="49"/>
        <v>126.97199999999999</v>
      </c>
      <c r="K311" s="11">
        <f t="shared" si="49"/>
        <v>3045.3040000000001</v>
      </c>
      <c r="L311" s="11">
        <f t="shared" si="49"/>
        <v>7124.530999999999</v>
      </c>
      <c r="M311" s="11">
        <f t="shared" si="49"/>
        <v>2488.4300000000003</v>
      </c>
      <c r="N311" s="11">
        <f t="shared" si="49"/>
        <v>217.35599999999999</v>
      </c>
      <c r="O311" s="58"/>
      <c r="P311" s="3"/>
    </row>
    <row r="312" spans="1:16" ht="13.5" thickBot="1" x14ac:dyDescent="0.25">
      <c r="A312" s="1" t="s">
        <v>6</v>
      </c>
      <c r="B312" s="12">
        <f>B311/12</f>
        <v>46.436416666666666</v>
      </c>
      <c r="C312" s="12">
        <f t="shared" ref="C312:N312" si="50">C311/12</f>
        <v>50.846166666666655</v>
      </c>
      <c r="D312" s="12">
        <f t="shared" si="50"/>
        <v>238.50641666666669</v>
      </c>
      <c r="E312" s="12">
        <f t="shared" si="50"/>
        <v>1597.3836666666666</v>
      </c>
      <c r="F312" s="12">
        <f t="shared" si="50"/>
        <v>2.4238333333333335</v>
      </c>
      <c r="G312" s="12">
        <f t="shared" si="50"/>
        <v>9.0831666666666653</v>
      </c>
      <c r="H312" s="12">
        <f t="shared" si="50"/>
        <v>532.06541666666669</v>
      </c>
      <c r="I312" s="12">
        <f t="shared" si="50"/>
        <v>7.3567500000000008</v>
      </c>
      <c r="J312" s="12">
        <f t="shared" si="50"/>
        <v>10.581</v>
      </c>
      <c r="K312" s="12">
        <f t="shared" si="50"/>
        <v>253.77533333333335</v>
      </c>
      <c r="L312" s="12">
        <f t="shared" si="50"/>
        <v>593.71091666666655</v>
      </c>
      <c r="M312" s="12">
        <f t="shared" si="50"/>
        <v>207.3691666666667</v>
      </c>
      <c r="N312" s="12">
        <f t="shared" si="50"/>
        <v>18.113</v>
      </c>
      <c r="O312" s="59"/>
      <c r="P312" s="3"/>
    </row>
    <row r="314" spans="1:16" x14ac:dyDescent="0.2">
      <c r="A314" s="9" t="s">
        <v>52</v>
      </c>
      <c r="B314" s="10"/>
      <c r="C314" s="10"/>
      <c r="D314" s="10"/>
      <c r="E314" s="10"/>
      <c r="F314" s="10"/>
    </row>
    <row r="315" spans="1:16" x14ac:dyDescent="0.2">
      <c r="A315" s="10"/>
      <c r="B315" s="10"/>
      <c r="C315" s="10"/>
      <c r="D315" s="10"/>
      <c r="E315" s="10"/>
      <c r="F315" s="10"/>
    </row>
    <row r="316" spans="1:16" x14ac:dyDescent="0.2">
      <c r="A316" s="9" t="s">
        <v>53</v>
      </c>
      <c r="B316" s="10"/>
      <c r="C316" s="10"/>
      <c r="D316" s="10"/>
      <c r="E316" s="10"/>
      <c r="F316" s="10"/>
    </row>
    <row r="317" spans="1:16" x14ac:dyDescent="0.2">
      <c r="A317" s="10"/>
      <c r="B317" s="10"/>
      <c r="C317" s="10"/>
      <c r="D317" s="10"/>
      <c r="E317" s="10"/>
      <c r="F317" s="10"/>
    </row>
    <row r="318" spans="1:16" x14ac:dyDescent="0.2">
      <c r="A318" s="9" t="s">
        <v>54</v>
      </c>
      <c r="B318" s="10"/>
      <c r="C318" s="10"/>
      <c r="D318" s="10"/>
      <c r="E318" s="10"/>
      <c r="F318" s="10"/>
    </row>
    <row r="319" spans="1:16" x14ac:dyDescent="0.2">
      <c r="A319" s="10"/>
      <c r="B319" s="10"/>
      <c r="C319" s="10"/>
      <c r="D319" s="10"/>
      <c r="E319" s="10"/>
      <c r="F319" s="10"/>
    </row>
    <row r="320" spans="1:16" x14ac:dyDescent="0.2">
      <c r="A320" s="9" t="s">
        <v>55</v>
      </c>
      <c r="B320" s="10"/>
      <c r="C320" s="10"/>
      <c r="D320" s="10"/>
      <c r="E320" s="10"/>
      <c r="F320" s="10"/>
    </row>
  </sheetData>
  <mergeCells count="141">
    <mergeCell ref="B285:B286"/>
    <mergeCell ref="C285:E285"/>
    <mergeCell ref="F285:F286"/>
    <mergeCell ref="G285:K285"/>
    <mergeCell ref="L285:O285"/>
    <mergeCell ref="P285:P286"/>
    <mergeCell ref="A287:P287"/>
    <mergeCell ref="A293:P293"/>
    <mergeCell ref="A302:P302"/>
    <mergeCell ref="C135:E135"/>
    <mergeCell ref="F135:F136"/>
    <mergeCell ref="G135:K135"/>
    <mergeCell ref="L135:O135"/>
    <mergeCell ref="P135:P136"/>
    <mergeCell ref="A137:P137"/>
    <mergeCell ref="A146:P146"/>
    <mergeCell ref="A154:P154"/>
    <mergeCell ref="A284:P284"/>
    <mergeCell ref="B211:B212"/>
    <mergeCell ref="B260:B261"/>
    <mergeCell ref="A186:P186"/>
    <mergeCell ref="M5:P5"/>
    <mergeCell ref="A308:P308"/>
    <mergeCell ref="A262:P262"/>
    <mergeCell ref="A270:P270"/>
    <mergeCell ref="A278:P278"/>
    <mergeCell ref="A213:P213"/>
    <mergeCell ref="A219:P219"/>
    <mergeCell ref="A228:P228"/>
    <mergeCell ref="A211:A212"/>
    <mergeCell ref="C211:E211"/>
    <mergeCell ref="F211:F212"/>
    <mergeCell ref="G211:K211"/>
    <mergeCell ref="L211:O211"/>
    <mergeCell ref="P211:P212"/>
    <mergeCell ref="A163:P163"/>
    <mergeCell ref="A170:P170"/>
    <mergeCell ref="A180:P180"/>
    <mergeCell ref="A187:A188"/>
    <mergeCell ref="A8:P8"/>
    <mergeCell ref="A9:P9"/>
    <mergeCell ref="A35:P35"/>
    <mergeCell ref="A61:P61"/>
    <mergeCell ref="A210:P210"/>
    <mergeCell ref="A160:P160"/>
    <mergeCell ref="A309:A310"/>
    <mergeCell ref="B309:D309"/>
    <mergeCell ref="E309:E310"/>
    <mergeCell ref="F309:K309"/>
    <mergeCell ref="L309:O309"/>
    <mergeCell ref="A234:P234"/>
    <mergeCell ref="A259:P259"/>
    <mergeCell ref="A237:P237"/>
    <mergeCell ref="A244:P244"/>
    <mergeCell ref="A253:P253"/>
    <mergeCell ref="A260:A261"/>
    <mergeCell ref="C260:E260"/>
    <mergeCell ref="F260:F261"/>
    <mergeCell ref="G260:K260"/>
    <mergeCell ref="L260:O260"/>
    <mergeCell ref="P260:P261"/>
    <mergeCell ref="A235:A236"/>
    <mergeCell ref="B235:B236"/>
    <mergeCell ref="C235:E235"/>
    <mergeCell ref="F235:F236"/>
    <mergeCell ref="G235:K235"/>
    <mergeCell ref="L235:O235"/>
    <mergeCell ref="P235:P236"/>
    <mergeCell ref="A285:A286"/>
    <mergeCell ref="A1:C1"/>
    <mergeCell ref="A189:P189"/>
    <mergeCell ref="A195:P195"/>
    <mergeCell ref="A204:P204"/>
    <mergeCell ref="A113:P113"/>
    <mergeCell ref="A120:P120"/>
    <mergeCell ref="A128:P128"/>
    <mergeCell ref="A161:A162"/>
    <mergeCell ref="C161:E161"/>
    <mergeCell ref="F161:F162"/>
    <mergeCell ref="G161:K161"/>
    <mergeCell ref="L161:O161"/>
    <mergeCell ref="P161:P162"/>
    <mergeCell ref="C187:E187"/>
    <mergeCell ref="F187:F188"/>
    <mergeCell ref="G187:K187"/>
    <mergeCell ref="L187:O187"/>
    <mergeCell ref="P187:P188"/>
    <mergeCell ref="A89:P89"/>
    <mergeCell ref="A134:P134"/>
    <mergeCell ref="A135:A136"/>
    <mergeCell ref="B135:B136"/>
    <mergeCell ref="B161:B162"/>
    <mergeCell ref="B187:B188"/>
    <mergeCell ref="A64:P64"/>
    <mergeCell ref="A72:P72"/>
    <mergeCell ref="A80:P80"/>
    <mergeCell ref="A87:A88"/>
    <mergeCell ref="B87:B88"/>
    <mergeCell ref="C87:E87"/>
    <mergeCell ref="F87:F88"/>
    <mergeCell ref="G87:K87"/>
    <mergeCell ref="L87:O87"/>
    <mergeCell ref="P87:P88"/>
    <mergeCell ref="A86:P86"/>
    <mergeCell ref="A96:P96"/>
    <mergeCell ref="A104:P104"/>
    <mergeCell ref="A111:A112"/>
    <mergeCell ref="B111:B112"/>
    <mergeCell ref="C111:E111"/>
    <mergeCell ref="F111:F112"/>
    <mergeCell ref="G111:K111"/>
    <mergeCell ref="L111:O111"/>
    <mergeCell ref="P111:P112"/>
    <mergeCell ref="A110:P110"/>
    <mergeCell ref="A45:P45"/>
    <mergeCell ref="A55:P55"/>
    <mergeCell ref="A62:A63"/>
    <mergeCell ref="B62:B63"/>
    <mergeCell ref="C62:E62"/>
    <mergeCell ref="F62:F63"/>
    <mergeCell ref="G62:K62"/>
    <mergeCell ref="L62:O62"/>
    <mergeCell ref="P62:P63"/>
    <mergeCell ref="A29:P29"/>
    <mergeCell ref="A36:A37"/>
    <mergeCell ref="C36:E36"/>
    <mergeCell ref="F36:F37"/>
    <mergeCell ref="G36:K36"/>
    <mergeCell ref="L36:O36"/>
    <mergeCell ref="P36:P37"/>
    <mergeCell ref="A38:P38"/>
    <mergeCell ref="B36:B37"/>
    <mergeCell ref="A10:A11"/>
    <mergeCell ref="C10:E10"/>
    <mergeCell ref="F10:F11"/>
    <mergeCell ref="G10:K10"/>
    <mergeCell ref="L10:O10"/>
    <mergeCell ref="P10:P11"/>
    <mergeCell ref="A12:P12"/>
    <mergeCell ref="A19:P19"/>
    <mergeCell ref="B10:B11"/>
  </mergeCells>
  <pageMargins left="0.39370078740157483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Римма Акмеева</dc:creator>
  <cp:lastModifiedBy>Щербакова Наталья Валерьевна</cp:lastModifiedBy>
  <cp:lastPrinted>2024-08-26T18:48:23Z</cp:lastPrinted>
  <dcterms:created xsi:type="dcterms:W3CDTF">2024-09-03T11:13:53Z</dcterms:created>
  <dcterms:modified xsi:type="dcterms:W3CDTF">2024-09-03T11:13:53Z</dcterms:modified>
</cp:coreProperties>
</file>